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pivotTables/pivotTable1.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2.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3.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4.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5.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pivotTables/pivotTable7.xml" ContentType="application/vnd.openxmlformats-officedocument.spreadsheetml.pivotTable+xml"/>
  <Override PartName="/xl/drawings/drawing9.xml" ContentType="application/vnd.openxmlformats-officedocument.drawing+xml"/>
  <Override PartName="/xl/slicers/slicer7.xml" ContentType="application/vnd.ms-excel.slicer+xml"/>
  <Override PartName="/xl/tables/table1.xml" ContentType="application/vnd.openxmlformats-officedocument.spreadsheetml.table+xml"/>
  <Override PartName="/xl/pivotTables/pivotTable8.xml" ContentType="application/vnd.openxmlformats-officedocument.spreadsheetml.pivotTable+xml"/>
  <Override PartName="/xl/drawings/drawing10.xml" ContentType="application/vnd.openxmlformats-officedocument.drawing+xml"/>
  <Override PartName="/xl/slicers/slicer8.xml" ContentType="application/vnd.ms-excel.slicer+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1.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hidePivotFieldList="1" defaultThemeVersion="124226"/>
  <mc:AlternateContent xmlns:mc="http://schemas.openxmlformats.org/markup-compatibility/2006">
    <mc:Choice Requires="x15">
      <x15ac:absPath xmlns:x15ac="http://schemas.microsoft.com/office/spreadsheetml/2010/11/ac" url="H:\01.  YEAR END WORKSHEETS\2019 YEAR END WORKSHEETS\DOWNLOADS\"/>
    </mc:Choice>
  </mc:AlternateContent>
  <xr:revisionPtr revIDLastSave="0" documentId="13_ncr:1_{311D4F06-6A33-4FF9-94F7-863EAECB926D}" xr6:coauthVersionLast="43" xr6:coauthVersionMax="43" xr10:uidLastSave="{00000000-0000-0000-0000-000000000000}"/>
  <bookViews>
    <workbookView showHorizontalScroll="0" showVerticalScroll="0" xWindow="-120" yWindow="-120" windowWidth="29040" windowHeight="15840" activeTab="4" xr2:uid="{00000000-000D-0000-FFFF-FFFF00000000}"/>
  </bookViews>
  <sheets>
    <sheet name="1st Qtr Total Chart" sheetId="28" r:id="rId1"/>
    <sheet name="1st Qtr Revenue Chart" sheetId="27" r:id="rId2"/>
    <sheet name="1st Qtr Revenue " sheetId="20" r:id="rId3"/>
    <sheet name="1st QtrExpenditures Chart" sheetId="25" r:id="rId4"/>
    <sheet name="1st Qtr Expenditures" sheetId="24" r:id="rId5"/>
    <sheet name="Chart Exp" sheetId="23" state="hidden" r:id="rId6"/>
    <sheet name="RevenueChart" sheetId="12" state="hidden" r:id="rId7"/>
    <sheet name="RevenuePIVOT" sheetId="3" state="hidden" r:id="rId8"/>
    <sheet name="Revenue" sheetId="7" state="hidden" r:id="rId9"/>
    <sheet name="PIVOT Exp" sheetId="21" state="hidden" r:id="rId10"/>
    <sheet name="Expenditures" sheetId="8" state="hidden" r:id="rId11"/>
    <sheet name="Sheet4" sheetId="5" state="hidden" r:id="rId12"/>
    <sheet name="Reveue (2)" sheetId="17" state="hidden" r:id="rId13"/>
    <sheet name="Expenditures (2)" sheetId="22" state="hidden" r:id="rId14"/>
    <sheet name="1st Qtr Revenue Chart (2)" sheetId="19" state="hidden" r:id="rId15"/>
  </sheets>
  <definedNames>
    <definedName name="Slicer_Department">#N/A</definedName>
    <definedName name="Slicer_Department1">#N/A</definedName>
    <definedName name="Slicer_Department11">#N/A</definedName>
    <definedName name="Slicer_Department2">#N/A</definedName>
    <definedName name="Slicer_Fund">#N/A</definedName>
    <definedName name="Slicer_Fund1">#N/A</definedName>
    <definedName name="Slicer_Fund2">#N/A</definedName>
    <definedName name="Slicer_Fund21">#N/A</definedName>
    <definedName name="Slicer_Fund211">#N/A</definedName>
    <definedName name="Slicer_Fund22">#N/A</definedName>
    <definedName name="Slicer_Fund3">#N/A</definedName>
    <definedName name="Slicer_GovActivities">#N/A</definedName>
    <definedName name="Slicer_GovActivities1">#N/A</definedName>
    <definedName name="Slicer_GovActivities11">#N/A</definedName>
    <definedName name="Slicer_GovActivities2">#N/A</definedName>
    <definedName name="Slicer_RevCategory">#N/A</definedName>
    <definedName name="Slicer_RevCategory1">#N/A</definedName>
    <definedName name="Slicer_RevObject1">#N/A</definedName>
  </definedNames>
  <calcPr calcId="181029"/>
  <pivotCaches>
    <pivotCache cacheId="0" r:id="rId16"/>
    <pivotCache cacheId="1" r:id="rId17"/>
  </pivotCaches>
  <extLst>
    <ext xmlns:x14="http://schemas.microsoft.com/office/spreadsheetml/2009/9/main" uri="{BBE1A952-AA13-448e-AADC-164F8A28A991}">
      <x14:slicerCaches>
        <x14:slicerCache r:id="rId18"/>
        <x14:slicerCache r:id="rId19"/>
        <x14:slicerCache r:id="rId20"/>
        <x14:slicerCache r:id="rId21"/>
        <x14:slicerCache r:id="rId22"/>
        <x14:slicerCache r:id="rId23"/>
        <x14:slicerCache r:id="rId24"/>
        <x14:slicerCache r:id="rId25"/>
        <x14:slicerCache r:id="rId26"/>
        <x14:slicerCache r:id="rId27"/>
        <x14:slicerCache r:id="rId28"/>
        <x14:slicerCache r:id="rId29"/>
        <x14:slicerCache r:id="rId30"/>
        <x14:slicerCache r:id="rId31"/>
        <x14:slicerCache r:id="rId32"/>
        <x14:slicerCache r:id="rId33"/>
        <x14:slicerCache r:id="rId34"/>
        <x14:slicerCache r:id="rId35"/>
      </x14:slicerCaches>
    </ext>
    <ext xmlns:x14="http://schemas.microsoft.com/office/spreadsheetml/2009/9/main" uri="{79F54976-1DA5-4618-B147-4CDE4B953A38}">
      <x14:workbookPr/>
    </ext>
  </extLst>
</workbook>
</file>

<file path=xl/calcChain.xml><?xml version="1.0" encoding="utf-8"?>
<calcChain xmlns="http://schemas.openxmlformats.org/spreadsheetml/2006/main">
  <c r="M115" i="7" l="1"/>
  <c r="M99" i="7"/>
  <c r="K629" i="8"/>
  <c r="K630" i="8"/>
  <c r="K2" i="8"/>
  <c r="K3" i="8"/>
  <c r="K4" i="8"/>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K201" i="8"/>
  <c r="K202" i="8"/>
  <c r="K203" i="8"/>
  <c r="K204" i="8"/>
  <c r="K205" i="8"/>
  <c r="K206" i="8"/>
  <c r="K207" i="8"/>
  <c r="K208" i="8"/>
  <c r="K209" i="8"/>
  <c r="K210" i="8"/>
  <c r="K211" i="8"/>
  <c r="K212" i="8"/>
  <c r="K213" i="8"/>
  <c r="K214" i="8"/>
  <c r="K215" i="8"/>
  <c r="K216" i="8"/>
  <c r="K217" i="8"/>
  <c r="K218" i="8"/>
  <c r="K219" i="8"/>
  <c r="K220" i="8"/>
  <c r="K221" i="8"/>
  <c r="K222" i="8"/>
  <c r="K223" i="8"/>
  <c r="K224" i="8"/>
  <c r="K225" i="8"/>
  <c r="K226" i="8"/>
  <c r="K227" i="8"/>
  <c r="K228" i="8"/>
  <c r="K229" i="8"/>
  <c r="K230" i="8"/>
  <c r="K231" i="8"/>
  <c r="K232" i="8"/>
  <c r="K233" i="8"/>
  <c r="K234" i="8"/>
  <c r="K235" i="8"/>
  <c r="K236" i="8"/>
  <c r="K237" i="8"/>
  <c r="K238" i="8"/>
  <c r="K239" i="8"/>
  <c r="K240" i="8"/>
  <c r="K241" i="8"/>
  <c r="K242" i="8"/>
  <c r="K243" i="8"/>
  <c r="K244" i="8"/>
  <c r="K245" i="8"/>
  <c r="K246" i="8"/>
  <c r="K247" i="8"/>
  <c r="K248" i="8"/>
  <c r="K249" i="8"/>
  <c r="K250" i="8"/>
  <c r="K251" i="8"/>
  <c r="K252" i="8"/>
  <c r="K253" i="8"/>
  <c r="K254" i="8"/>
  <c r="K255" i="8"/>
  <c r="K256" i="8"/>
  <c r="K257" i="8"/>
  <c r="K258" i="8"/>
  <c r="K259" i="8"/>
  <c r="K260" i="8"/>
  <c r="K261" i="8"/>
  <c r="K262" i="8"/>
  <c r="K263" i="8"/>
  <c r="K264" i="8"/>
  <c r="K265" i="8"/>
  <c r="K266" i="8"/>
  <c r="K267" i="8"/>
  <c r="K268" i="8"/>
  <c r="K269" i="8"/>
  <c r="K270" i="8"/>
  <c r="K271" i="8"/>
  <c r="K272" i="8"/>
  <c r="K273" i="8"/>
  <c r="K274" i="8"/>
  <c r="K275" i="8"/>
  <c r="K276" i="8"/>
  <c r="K277" i="8"/>
  <c r="K278" i="8"/>
  <c r="K279" i="8"/>
  <c r="K280" i="8"/>
  <c r="K281" i="8"/>
  <c r="K628" i="8" s="1"/>
  <c r="K282" i="8"/>
  <c r="K283" i="8"/>
  <c r="K284" i="8"/>
  <c r="K285" i="8"/>
  <c r="K286" i="8"/>
  <c r="K287" i="8"/>
  <c r="K288" i="8"/>
  <c r="K289" i="8"/>
  <c r="K290" i="8"/>
  <c r="K291" i="8"/>
  <c r="K292" i="8"/>
  <c r="K293" i="8"/>
  <c r="K294" i="8"/>
  <c r="K295" i="8"/>
  <c r="K296" i="8"/>
  <c r="K297" i="8"/>
  <c r="K298" i="8"/>
  <c r="K299" i="8"/>
  <c r="K300" i="8"/>
  <c r="K301" i="8"/>
  <c r="K302" i="8"/>
  <c r="K303" i="8"/>
  <c r="K304" i="8"/>
  <c r="K305" i="8"/>
  <c r="K306" i="8"/>
  <c r="K307" i="8"/>
  <c r="K308" i="8"/>
  <c r="K309" i="8"/>
  <c r="K310" i="8"/>
  <c r="K311" i="8"/>
  <c r="K312" i="8"/>
  <c r="K313" i="8"/>
  <c r="K314" i="8"/>
  <c r="K315" i="8"/>
  <c r="K316" i="8"/>
  <c r="K317" i="8"/>
  <c r="K318" i="8"/>
  <c r="K319" i="8"/>
  <c r="K320" i="8"/>
  <c r="K321" i="8"/>
  <c r="K322" i="8"/>
  <c r="K323" i="8"/>
  <c r="K324" i="8"/>
  <c r="K325" i="8"/>
  <c r="K326" i="8"/>
  <c r="K327" i="8"/>
  <c r="K328" i="8"/>
  <c r="K329" i="8"/>
  <c r="K330" i="8"/>
  <c r="K331" i="8"/>
  <c r="K332" i="8"/>
  <c r="K333" i="8"/>
  <c r="K334" i="8"/>
  <c r="K335" i="8"/>
  <c r="K336" i="8"/>
  <c r="K337" i="8"/>
  <c r="K338" i="8"/>
  <c r="K339" i="8"/>
  <c r="K340" i="8"/>
  <c r="K341" i="8"/>
  <c r="K342" i="8"/>
  <c r="K343" i="8"/>
  <c r="K344" i="8"/>
  <c r="K345" i="8"/>
  <c r="K346" i="8"/>
  <c r="K347" i="8"/>
  <c r="K348" i="8"/>
  <c r="K349" i="8"/>
  <c r="K350" i="8"/>
  <c r="K351" i="8"/>
  <c r="K352" i="8"/>
  <c r="K353" i="8"/>
  <c r="K354" i="8"/>
  <c r="K355" i="8"/>
  <c r="K356" i="8"/>
  <c r="K357" i="8"/>
  <c r="K358" i="8"/>
  <c r="K359" i="8"/>
  <c r="K360" i="8"/>
  <c r="K361" i="8"/>
  <c r="K362" i="8"/>
  <c r="K363" i="8"/>
  <c r="K364" i="8"/>
  <c r="K365" i="8"/>
  <c r="K366" i="8"/>
  <c r="K367" i="8"/>
  <c r="K368" i="8"/>
  <c r="K369" i="8"/>
  <c r="K370" i="8"/>
  <c r="K371" i="8"/>
  <c r="K372" i="8"/>
  <c r="K373" i="8"/>
  <c r="K374" i="8"/>
  <c r="K375" i="8"/>
  <c r="K376" i="8"/>
  <c r="K377" i="8"/>
  <c r="K378" i="8"/>
  <c r="K379" i="8"/>
  <c r="K380" i="8"/>
  <c r="K381" i="8"/>
  <c r="K382" i="8"/>
  <c r="K383" i="8"/>
  <c r="K384" i="8"/>
  <c r="K385" i="8"/>
  <c r="K386" i="8"/>
  <c r="K387" i="8"/>
  <c r="K388" i="8"/>
  <c r="K389" i="8"/>
  <c r="K390" i="8"/>
  <c r="K391" i="8"/>
  <c r="K392" i="8"/>
  <c r="K393" i="8"/>
  <c r="K394" i="8"/>
  <c r="K395" i="8"/>
  <c r="K396" i="8"/>
  <c r="K397" i="8"/>
  <c r="K398" i="8"/>
  <c r="K399" i="8"/>
  <c r="K400" i="8"/>
  <c r="K401" i="8"/>
  <c r="K402" i="8"/>
  <c r="K403" i="8"/>
  <c r="K404" i="8"/>
  <c r="K405" i="8"/>
  <c r="K406" i="8"/>
  <c r="K407" i="8"/>
  <c r="K408" i="8"/>
  <c r="K409" i="8"/>
  <c r="K410" i="8"/>
  <c r="K411" i="8"/>
  <c r="K412" i="8"/>
  <c r="K413" i="8"/>
  <c r="K414" i="8"/>
  <c r="K415" i="8"/>
  <c r="K416" i="8"/>
  <c r="K417" i="8"/>
  <c r="K418" i="8"/>
  <c r="K419" i="8"/>
  <c r="K420" i="8"/>
  <c r="K421" i="8"/>
  <c r="K422" i="8"/>
  <c r="K423" i="8"/>
  <c r="K424" i="8"/>
  <c r="K425" i="8"/>
  <c r="K426" i="8"/>
  <c r="K427" i="8"/>
  <c r="K428" i="8"/>
  <c r="K429" i="8"/>
  <c r="K430" i="8"/>
  <c r="K431" i="8"/>
  <c r="K432" i="8"/>
  <c r="K433" i="8"/>
  <c r="K434" i="8"/>
  <c r="K435" i="8"/>
  <c r="K436" i="8"/>
  <c r="K437" i="8"/>
  <c r="K438" i="8"/>
  <c r="K439" i="8"/>
  <c r="K440" i="8"/>
  <c r="K441" i="8"/>
  <c r="K442" i="8"/>
  <c r="K443" i="8"/>
  <c r="K444" i="8"/>
  <c r="K445" i="8"/>
  <c r="K446" i="8"/>
  <c r="K447" i="8"/>
  <c r="K448" i="8"/>
  <c r="K449" i="8"/>
  <c r="K450" i="8"/>
  <c r="K451" i="8"/>
  <c r="K452" i="8"/>
  <c r="K453" i="8"/>
  <c r="K454" i="8"/>
  <c r="K455" i="8"/>
  <c r="K456" i="8"/>
  <c r="K457" i="8"/>
  <c r="K458" i="8"/>
  <c r="K459" i="8"/>
  <c r="K460" i="8"/>
  <c r="K461" i="8"/>
  <c r="K462" i="8"/>
  <c r="K463" i="8"/>
  <c r="K464" i="8"/>
  <c r="K465" i="8"/>
  <c r="K466" i="8"/>
  <c r="K467" i="8"/>
  <c r="K468" i="8"/>
  <c r="K469" i="8"/>
  <c r="K470" i="8"/>
  <c r="K471" i="8"/>
  <c r="K472" i="8"/>
  <c r="K473" i="8"/>
  <c r="K474" i="8"/>
  <c r="K475" i="8"/>
  <c r="K476" i="8"/>
  <c r="K477" i="8"/>
  <c r="K478" i="8"/>
  <c r="K479" i="8"/>
  <c r="K480" i="8"/>
  <c r="K481" i="8"/>
  <c r="K482" i="8"/>
  <c r="K483" i="8"/>
  <c r="K484" i="8"/>
  <c r="K485" i="8"/>
  <c r="K486" i="8"/>
  <c r="K487" i="8"/>
  <c r="K488" i="8"/>
  <c r="K489" i="8"/>
  <c r="K490" i="8"/>
  <c r="K491" i="8"/>
  <c r="K492" i="8"/>
  <c r="K493" i="8"/>
  <c r="K494" i="8"/>
  <c r="K495" i="8"/>
  <c r="K496" i="8"/>
  <c r="K497" i="8"/>
  <c r="K498" i="8"/>
  <c r="K499" i="8"/>
  <c r="K500" i="8"/>
  <c r="K501" i="8"/>
  <c r="K502" i="8"/>
  <c r="K503" i="8"/>
  <c r="K504" i="8"/>
  <c r="K505" i="8"/>
  <c r="K506" i="8"/>
  <c r="K507" i="8"/>
  <c r="K508" i="8"/>
  <c r="K509" i="8"/>
  <c r="K510" i="8"/>
  <c r="K511" i="8"/>
  <c r="K512" i="8"/>
  <c r="K513" i="8"/>
  <c r="K514" i="8"/>
  <c r="K515" i="8"/>
  <c r="K516" i="8"/>
  <c r="K517" i="8"/>
  <c r="K518" i="8"/>
  <c r="K519" i="8"/>
  <c r="K520" i="8"/>
  <c r="K521" i="8"/>
  <c r="K522" i="8"/>
  <c r="K523" i="8"/>
  <c r="K524" i="8"/>
  <c r="K525" i="8"/>
  <c r="K526" i="8"/>
  <c r="K527" i="8"/>
  <c r="K528" i="8"/>
  <c r="K529" i="8"/>
  <c r="K530" i="8"/>
  <c r="K531" i="8"/>
  <c r="K532" i="8"/>
  <c r="K533" i="8"/>
  <c r="K534" i="8"/>
  <c r="K535" i="8"/>
  <c r="K536" i="8"/>
  <c r="K537" i="8"/>
  <c r="K538" i="8"/>
  <c r="K539" i="8"/>
  <c r="K540" i="8"/>
  <c r="K541" i="8"/>
  <c r="K542" i="8"/>
  <c r="K543" i="8"/>
  <c r="K544" i="8"/>
  <c r="K545" i="8"/>
  <c r="K546" i="8"/>
  <c r="K547" i="8"/>
  <c r="K548" i="8"/>
  <c r="K549" i="8"/>
  <c r="K550" i="8"/>
  <c r="K551" i="8"/>
  <c r="K552" i="8"/>
  <c r="K553" i="8"/>
  <c r="K554" i="8"/>
  <c r="K555" i="8"/>
  <c r="K556" i="8"/>
  <c r="K557" i="8"/>
  <c r="K558" i="8"/>
  <c r="K559" i="8"/>
  <c r="K560" i="8"/>
  <c r="K561" i="8"/>
  <c r="K562" i="8"/>
  <c r="K563" i="8"/>
  <c r="K564" i="8"/>
  <c r="K565" i="8"/>
  <c r="K566" i="8"/>
  <c r="K567" i="8"/>
  <c r="K568" i="8"/>
  <c r="K569" i="8"/>
  <c r="K570" i="8"/>
  <c r="K571" i="8"/>
  <c r="K572" i="8"/>
  <c r="K573" i="8"/>
  <c r="K574" i="8"/>
  <c r="K575" i="8"/>
  <c r="K576" i="8"/>
  <c r="K577" i="8"/>
  <c r="K578" i="8"/>
  <c r="K579" i="8"/>
  <c r="K580" i="8"/>
  <c r="K581" i="8"/>
  <c r="K582" i="8"/>
  <c r="K583" i="8"/>
  <c r="K584" i="8"/>
  <c r="K585" i="8"/>
  <c r="K586" i="8"/>
  <c r="K587" i="8"/>
  <c r="K588" i="8"/>
  <c r="K589" i="8"/>
  <c r="K590" i="8"/>
  <c r="K591" i="8"/>
  <c r="K592" i="8"/>
  <c r="K593" i="8"/>
  <c r="K594" i="8"/>
  <c r="K595" i="8"/>
  <c r="K596" i="8"/>
  <c r="K597" i="8"/>
  <c r="K598" i="8"/>
  <c r="K599" i="8"/>
  <c r="K600" i="8"/>
  <c r="K601" i="8"/>
  <c r="K602" i="8"/>
  <c r="K603" i="8"/>
  <c r="K604" i="8"/>
  <c r="K605" i="8"/>
  <c r="K606" i="8"/>
  <c r="K607" i="8"/>
  <c r="K608" i="8"/>
  <c r="K609" i="8"/>
  <c r="K610" i="8"/>
  <c r="K611" i="8"/>
  <c r="K612" i="8"/>
  <c r="K613" i="8"/>
  <c r="K614" i="8"/>
  <c r="K615" i="8"/>
  <c r="K616" i="8"/>
  <c r="K617" i="8"/>
  <c r="K618" i="8"/>
  <c r="K619" i="8"/>
  <c r="K620" i="8"/>
  <c r="K621" i="8"/>
  <c r="K622" i="8"/>
  <c r="K623" i="8"/>
  <c r="K624" i="8"/>
  <c r="K625" i="8"/>
  <c r="K626" i="8"/>
  <c r="N118" i="7"/>
  <c r="Q118" i="7"/>
  <c r="R118" i="7"/>
  <c r="T118" i="7"/>
  <c r="U118" i="7"/>
  <c r="N119" i="7"/>
  <c r="Q119" i="7"/>
  <c r="R119" i="7"/>
  <c r="T119" i="7"/>
  <c r="U119" i="7"/>
  <c r="N120" i="7"/>
  <c r="Q120" i="7"/>
  <c r="R120" i="7"/>
  <c r="T120" i="7"/>
  <c r="U120" i="7"/>
  <c r="L118" i="7"/>
  <c r="M118" i="7"/>
  <c r="L119" i="7"/>
  <c r="M119" i="7"/>
  <c r="L120" i="7"/>
  <c r="M120" i="7"/>
  <c r="K118" i="7"/>
  <c r="K2" i="7"/>
  <c r="K3" i="7"/>
  <c r="K4" i="7"/>
  <c r="K5" i="7"/>
  <c r="K6" i="7"/>
  <c r="K7" i="7"/>
  <c r="K8" i="7"/>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20" i="7" s="1"/>
  <c r="K102" i="7"/>
  <c r="K103" i="7"/>
  <c r="K104" i="7"/>
  <c r="K105" i="7"/>
  <c r="K106" i="7"/>
  <c r="K107" i="7"/>
  <c r="K108" i="7"/>
  <c r="K109" i="7"/>
  <c r="K110" i="7"/>
  <c r="K111" i="7"/>
  <c r="K112" i="7"/>
  <c r="K113" i="7"/>
  <c r="K114" i="7"/>
  <c r="K115" i="7"/>
  <c r="K116" i="7"/>
  <c r="Q628" i="8"/>
  <c r="R628" i="8"/>
  <c r="Q629" i="8"/>
  <c r="R629" i="8"/>
  <c r="Q630" i="8"/>
  <c r="R630" i="8"/>
  <c r="P630" i="8"/>
  <c r="P629" i="8"/>
  <c r="P628" i="8"/>
  <c r="O630" i="8"/>
  <c r="O629" i="8"/>
  <c r="O628" i="8"/>
  <c r="M628" i="8"/>
  <c r="M629" i="8"/>
  <c r="M630" i="8"/>
  <c r="L629" i="8"/>
  <c r="L630" i="8"/>
  <c r="L628" i="8"/>
  <c r="K119" i="7" l="1"/>
  <c r="T129" i="17"/>
  <c r="Q129" i="17"/>
  <c r="M129" i="17"/>
  <c r="T128" i="17"/>
  <c r="Q128" i="17"/>
  <c r="M128" i="17"/>
  <c r="T127" i="17"/>
  <c r="Q127" i="17"/>
  <c r="M127" i="17"/>
  <c r="T126" i="17"/>
  <c r="Q126" i="17"/>
  <c r="M126" i="17"/>
  <c r="T125" i="17"/>
  <c r="Q125" i="17"/>
  <c r="M125" i="17"/>
  <c r="T124" i="17"/>
  <c r="Q124" i="17"/>
  <c r="M124" i="17"/>
  <c r="T123" i="17"/>
  <c r="Q123" i="17"/>
  <c r="M123" i="17"/>
  <c r="T122" i="17"/>
  <c r="Q122" i="17"/>
  <c r="M122" i="17"/>
  <c r="T121" i="17"/>
  <c r="Q121" i="17"/>
  <c r="M121" i="17"/>
  <c r="T120" i="17"/>
  <c r="Q120" i="17"/>
  <c r="M120" i="17"/>
  <c r="T119" i="17"/>
  <c r="Q119" i="17"/>
  <c r="M119" i="17"/>
  <c r="T118" i="17"/>
  <c r="Q118" i="17"/>
  <c r="M118" i="17"/>
  <c r="T117" i="17"/>
  <c r="Q117" i="17"/>
  <c r="M117" i="17"/>
  <c r="T116" i="17"/>
  <c r="Q116" i="17"/>
  <c r="M116" i="17"/>
  <c r="T115" i="17"/>
  <c r="Q115" i="17"/>
  <c r="M115" i="17"/>
  <c r="T114" i="17"/>
  <c r="Q114" i="17"/>
  <c r="M114" i="17"/>
  <c r="T113" i="17"/>
  <c r="Q113" i="17"/>
  <c r="M113" i="17"/>
  <c r="T112" i="17"/>
  <c r="Q112" i="17"/>
  <c r="M112" i="17"/>
  <c r="T111" i="17"/>
  <c r="Q111" i="17"/>
  <c r="M111" i="17"/>
  <c r="T110" i="17"/>
  <c r="Q110" i="17"/>
  <c r="M110" i="17"/>
  <c r="T109" i="17"/>
  <c r="Q109" i="17"/>
  <c r="M109" i="17"/>
  <c r="T108" i="17"/>
  <c r="Q108" i="17"/>
  <c r="M108" i="17"/>
  <c r="T107" i="17"/>
  <c r="Q107" i="17"/>
  <c r="M107" i="17"/>
  <c r="T106" i="17"/>
  <c r="Q106" i="17"/>
  <c r="M106" i="17"/>
  <c r="T105" i="17"/>
  <c r="Q105" i="17"/>
  <c r="M105" i="17"/>
  <c r="T104" i="17"/>
  <c r="Q104" i="17"/>
  <c r="M104" i="17"/>
  <c r="T103" i="17"/>
  <c r="Q103" i="17"/>
  <c r="M103" i="17"/>
  <c r="T102" i="17"/>
  <c r="Q102" i="17"/>
  <c r="M102" i="17"/>
  <c r="T101" i="17"/>
  <c r="Q101" i="17"/>
  <c r="M101" i="17"/>
  <c r="T100" i="17"/>
  <c r="Q100" i="17"/>
  <c r="M100" i="17"/>
  <c r="T99" i="17"/>
  <c r="Q99" i="17"/>
  <c r="M99" i="17"/>
  <c r="T98" i="17"/>
  <c r="Q98" i="17"/>
  <c r="M98" i="17"/>
  <c r="T97" i="17"/>
  <c r="Q97" i="17"/>
  <c r="M97" i="17"/>
  <c r="T96" i="17"/>
  <c r="Q96" i="17"/>
  <c r="M96" i="17"/>
  <c r="T95" i="17"/>
  <c r="Q95" i="17"/>
  <c r="M95" i="17"/>
  <c r="T94" i="17"/>
  <c r="Q94" i="17"/>
  <c r="M94" i="17"/>
  <c r="T93" i="17"/>
  <c r="Q93" i="17"/>
  <c r="M93" i="17"/>
  <c r="T92" i="17"/>
  <c r="Q92" i="17"/>
  <c r="M92" i="17"/>
  <c r="T91" i="17"/>
  <c r="Q91" i="17"/>
  <c r="M91" i="17"/>
  <c r="T90" i="17"/>
  <c r="Q90" i="17"/>
  <c r="M90" i="17"/>
  <c r="T89" i="17"/>
  <c r="Q89" i="17"/>
  <c r="M89" i="17"/>
  <c r="T88" i="17"/>
  <c r="Q88" i="17"/>
  <c r="M88" i="17"/>
  <c r="T87" i="17"/>
  <c r="Q87" i="17"/>
  <c r="M87" i="17"/>
  <c r="T86" i="17"/>
  <c r="Q86" i="17"/>
  <c r="M86" i="17"/>
  <c r="T85" i="17"/>
  <c r="Q85" i="17"/>
  <c r="M85" i="17"/>
  <c r="T84" i="17"/>
  <c r="Q84" i="17"/>
  <c r="M84" i="17"/>
  <c r="T83" i="17"/>
  <c r="Q83" i="17"/>
  <c r="M83" i="17"/>
  <c r="T82" i="17"/>
  <c r="Q82" i="17"/>
  <c r="M82" i="17"/>
  <c r="T81" i="17"/>
  <c r="Q81" i="17"/>
  <c r="M81" i="17"/>
  <c r="T80" i="17"/>
  <c r="Q80" i="17"/>
  <c r="M80" i="17"/>
  <c r="T79" i="17"/>
  <c r="Q79" i="17"/>
  <c r="M79" i="17"/>
  <c r="T78" i="17"/>
  <c r="Q78" i="17"/>
  <c r="M78" i="17"/>
  <c r="T77" i="17"/>
  <c r="Q77" i="17"/>
  <c r="M77" i="17"/>
  <c r="T76" i="17"/>
  <c r="Q76" i="17"/>
  <c r="M76" i="17"/>
  <c r="T75" i="17"/>
  <c r="Q75" i="17"/>
  <c r="M75" i="17"/>
  <c r="T74" i="17"/>
  <c r="Q74" i="17"/>
  <c r="M74" i="17"/>
  <c r="T73" i="17"/>
  <c r="Q73" i="17"/>
  <c r="M73" i="17"/>
  <c r="T72" i="17"/>
  <c r="Q72" i="17"/>
  <c r="M72" i="17"/>
  <c r="T71" i="17"/>
  <c r="Q71" i="17"/>
  <c r="M71" i="17"/>
  <c r="T70" i="17"/>
  <c r="Q70" i="17"/>
  <c r="M70" i="17"/>
  <c r="T69" i="17"/>
  <c r="Q69" i="17"/>
  <c r="M69" i="17"/>
  <c r="T68" i="17"/>
  <c r="Q68" i="17"/>
  <c r="M68" i="17"/>
  <c r="T67" i="17"/>
  <c r="Q67" i="17"/>
  <c r="M67" i="17"/>
  <c r="T66" i="17"/>
  <c r="Q66" i="17"/>
  <c r="M66" i="17"/>
  <c r="T65" i="17"/>
  <c r="Q65" i="17"/>
  <c r="M65" i="17"/>
  <c r="T64" i="17"/>
  <c r="Q64" i="17"/>
  <c r="M64" i="17"/>
  <c r="T63" i="17"/>
  <c r="Q63" i="17"/>
  <c r="M63" i="17"/>
  <c r="T62" i="17"/>
  <c r="Q62" i="17"/>
  <c r="M62" i="17"/>
  <c r="T61" i="17"/>
  <c r="Q61" i="17"/>
  <c r="M61" i="17"/>
  <c r="T60" i="17"/>
  <c r="Q60" i="17"/>
  <c r="M60" i="17"/>
  <c r="T59" i="17"/>
  <c r="Q59" i="17"/>
  <c r="M59" i="17"/>
  <c r="T58" i="17"/>
  <c r="Q58" i="17"/>
  <c r="M58" i="17"/>
  <c r="T57" i="17"/>
  <c r="Q57" i="17"/>
  <c r="M57" i="17"/>
  <c r="T56" i="17"/>
  <c r="Q56" i="17"/>
  <c r="M56" i="17"/>
  <c r="T55" i="17"/>
  <c r="Q55" i="17"/>
  <c r="M55" i="17"/>
  <c r="T54" i="17"/>
  <c r="Q54" i="17"/>
  <c r="M54" i="17"/>
  <c r="T53" i="17"/>
  <c r="Q53" i="17"/>
  <c r="M53" i="17"/>
  <c r="T52" i="17"/>
  <c r="Q52" i="17"/>
  <c r="M52" i="17"/>
  <c r="T51" i="17"/>
  <c r="Q51" i="17"/>
  <c r="M51" i="17"/>
  <c r="T50" i="17"/>
  <c r="Q50" i="17"/>
  <c r="M50" i="17"/>
  <c r="T49" i="17"/>
  <c r="Q49" i="17"/>
  <c r="M49" i="17"/>
  <c r="T48" i="17"/>
  <c r="Q48" i="17"/>
  <c r="M48" i="17"/>
  <c r="T47" i="17"/>
  <c r="Q47" i="17"/>
  <c r="M47" i="17"/>
  <c r="T46" i="17"/>
  <c r="Q46" i="17"/>
  <c r="M46" i="17"/>
  <c r="T45" i="17"/>
  <c r="Q45" i="17"/>
  <c r="M45" i="17"/>
  <c r="T44" i="17"/>
  <c r="Q44" i="17"/>
  <c r="M44" i="17"/>
  <c r="T43" i="17"/>
  <c r="Q43" i="17"/>
  <c r="M43" i="17"/>
  <c r="T42" i="17"/>
  <c r="Q42" i="17"/>
  <c r="M42" i="17"/>
  <c r="T41" i="17"/>
  <c r="Q41" i="17"/>
  <c r="M41" i="17"/>
  <c r="T40" i="17"/>
  <c r="Q40" i="17"/>
  <c r="M40" i="17"/>
  <c r="T39" i="17"/>
  <c r="Q39" i="17"/>
  <c r="M39" i="17"/>
  <c r="T38" i="17"/>
  <c r="Q38" i="17"/>
  <c r="M38" i="17"/>
  <c r="T37" i="17"/>
  <c r="Q37" i="17"/>
  <c r="M37" i="17"/>
  <c r="T36" i="17"/>
  <c r="Q36" i="17"/>
  <c r="M36" i="17"/>
  <c r="T35" i="17"/>
  <c r="Q35" i="17"/>
  <c r="M35" i="17"/>
  <c r="T34" i="17"/>
  <c r="Q34" i="17"/>
  <c r="L34" i="17"/>
  <c r="M34" i="17" s="1"/>
  <c r="T33" i="17"/>
  <c r="Q33" i="17"/>
  <c r="M33" i="17"/>
  <c r="T32" i="17"/>
  <c r="Q32" i="17"/>
  <c r="M32" i="17"/>
  <c r="T31" i="17"/>
  <c r="Q31" i="17"/>
  <c r="M31" i="17"/>
  <c r="T30" i="17"/>
  <c r="Q30" i="17"/>
  <c r="M30" i="17"/>
  <c r="T29" i="17"/>
  <c r="Q29" i="17"/>
  <c r="M29" i="17"/>
  <c r="T28" i="17"/>
  <c r="Q28" i="17"/>
  <c r="M28" i="17"/>
  <c r="T27" i="17"/>
  <c r="Q27" i="17"/>
  <c r="M27" i="17"/>
  <c r="T26" i="17"/>
  <c r="Q26" i="17"/>
  <c r="M26" i="17"/>
  <c r="T25" i="17"/>
  <c r="Q25" i="17"/>
  <c r="M25" i="17"/>
  <c r="T24" i="17"/>
  <c r="Q24" i="17"/>
  <c r="M24" i="17"/>
  <c r="T23" i="17"/>
  <c r="Q23" i="17"/>
  <c r="M23" i="17"/>
  <c r="T22" i="17"/>
  <c r="Q22" i="17"/>
  <c r="M22" i="17"/>
  <c r="T21" i="17"/>
  <c r="Q21" i="17"/>
  <c r="M21" i="17"/>
  <c r="T20" i="17"/>
  <c r="Q20" i="17"/>
  <c r="M20" i="17"/>
  <c r="T19" i="17"/>
  <c r="Q19" i="17"/>
  <c r="M19" i="17"/>
  <c r="T18" i="17"/>
  <c r="Q18" i="17"/>
  <c r="M18" i="17"/>
  <c r="T17" i="17"/>
  <c r="Q17" i="17"/>
  <c r="M17" i="17"/>
  <c r="T16" i="17"/>
  <c r="Q16" i="17"/>
  <c r="M16" i="17"/>
  <c r="T15" i="17"/>
  <c r="Q15" i="17"/>
  <c r="M15" i="17"/>
  <c r="T14" i="17"/>
  <c r="Q14" i="17"/>
  <c r="M14" i="17"/>
  <c r="T13" i="17"/>
  <c r="Q13" i="17"/>
  <c r="M13" i="17"/>
  <c r="T12" i="17"/>
  <c r="Q12" i="17"/>
  <c r="M12" i="17"/>
  <c r="T11" i="17"/>
  <c r="Q11" i="17"/>
  <c r="M11" i="17"/>
  <c r="T10" i="17"/>
  <c r="Q10" i="17"/>
  <c r="M10" i="17"/>
  <c r="T9" i="17"/>
  <c r="Q9" i="17"/>
  <c r="M9" i="17"/>
  <c r="T8" i="17"/>
  <c r="Q8" i="17"/>
  <c r="M8" i="17"/>
  <c r="T7" i="17"/>
  <c r="Q7" i="17"/>
  <c r="M7" i="17"/>
  <c r="T6" i="17"/>
  <c r="Q6" i="17"/>
  <c r="M6" i="17"/>
  <c r="T5" i="17"/>
  <c r="Q5" i="17"/>
  <c r="M5" i="17"/>
  <c r="T4" i="17"/>
  <c r="Q4" i="17"/>
  <c r="M4" i="17"/>
  <c r="T3" i="17"/>
  <c r="Q3" i="17"/>
  <c r="M3" i="17"/>
  <c r="T2" i="17"/>
  <c r="Q2" i="17"/>
  <c r="M2" i="17"/>
  <c r="N34" i="7"/>
  <c r="O34" i="7" s="1"/>
  <c r="V3" i="7"/>
  <c r="V4" i="7"/>
  <c r="V5" i="7"/>
  <c r="V6" i="7"/>
  <c r="V7" i="7"/>
  <c r="V8" i="7"/>
  <c r="V9" i="7"/>
  <c r="V10" i="7"/>
  <c r="V11" i="7"/>
  <c r="V12" i="7"/>
  <c r="V13" i="7"/>
  <c r="V14" i="7"/>
  <c r="V15" i="7"/>
  <c r="V16" i="7"/>
  <c r="V17" i="7"/>
  <c r="V18" i="7"/>
  <c r="V19" i="7"/>
  <c r="V20" i="7"/>
  <c r="V21" i="7"/>
  <c r="V22" i="7"/>
  <c r="V23" i="7"/>
  <c r="V24" i="7"/>
  <c r="V25" i="7"/>
  <c r="V26" i="7"/>
  <c r="V27" i="7"/>
  <c r="V28" i="7"/>
  <c r="V29" i="7"/>
  <c r="V30" i="7"/>
  <c r="V31" i="7"/>
  <c r="V32" i="7"/>
  <c r="V33" i="7"/>
  <c r="V34" i="7"/>
  <c r="V35" i="7"/>
  <c r="V36" i="7"/>
  <c r="V37" i="7"/>
  <c r="V38" i="7"/>
  <c r="V39" i="7"/>
  <c r="V40" i="7"/>
  <c r="V41" i="7"/>
  <c r="V42" i="7"/>
  <c r="V43" i="7"/>
  <c r="V44" i="7"/>
  <c r="V45" i="7"/>
  <c r="V46" i="7"/>
  <c r="V47" i="7"/>
  <c r="V48" i="7"/>
  <c r="V49" i="7"/>
  <c r="V50" i="7"/>
  <c r="V51" i="7"/>
  <c r="V52" i="7"/>
  <c r="V53" i="7"/>
  <c r="V54" i="7"/>
  <c r="V55" i="7"/>
  <c r="V56" i="7"/>
  <c r="V57" i="7"/>
  <c r="V58" i="7"/>
  <c r="V59" i="7"/>
  <c r="V60" i="7"/>
  <c r="V61" i="7"/>
  <c r="V62" i="7"/>
  <c r="V63" i="7"/>
  <c r="V64" i="7"/>
  <c r="V65" i="7"/>
  <c r="V66" i="7"/>
  <c r="V67" i="7"/>
  <c r="V68" i="7"/>
  <c r="V69" i="7"/>
  <c r="V70" i="7"/>
  <c r="V71" i="7"/>
  <c r="V72" i="7"/>
  <c r="V73" i="7"/>
  <c r="V74" i="7"/>
  <c r="V75" i="7"/>
  <c r="V76" i="7"/>
  <c r="V77" i="7"/>
  <c r="V78" i="7"/>
  <c r="V79" i="7"/>
  <c r="V80" i="7"/>
  <c r="V81" i="7"/>
  <c r="V82" i="7"/>
  <c r="V83" i="7"/>
  <c r="V84" i="7"/>
  <c r="V85" i="7"/>
  <c r="V86" i="7"/>
  <c r="V87" i="7"/>
  <c r="V88" i="7"/>
  <c r="V89" i="7"/>
  <c r="V90" i="7"/>
  <c r="V91" i="7"/>
  <c r="V92" i="7"/>
  <c r="V93" i="7"/>
  <c r="V94" i="7"/>
  <c r="V95" i="7"/>
  <c r="V96" i="7"/>
  <c r="V97" i="7"/>
  <c r="V98" i="7"/>
  <c r="V99" i="7"/>
  <c r="V100" i="7"/>
  <c r="V101" i="7"/>
  <c r="V102" i="7"/>
  <c r="V103" i="7"/>
  <c r="V104" i="7"/>
  <c r="V105" i="7"/>
  <c r="V106" i="7"/>
  <c r="V107" i="7"/>
  <c r="V108" i="7"/>
  <c r="V109" i="7"/>
  <c r="V110" i="7"/>
  <c r="V111" i="7"/>
  <c r="V112" i="7"/>
  <c r="V113" i="7"/>
  <c r="V114" i="7"/>
  <c r="V115" i="7"/>
  <c r="V116" i="7"/>
  <c r="V2" i="7"/>
  <c r="S3" i="7"/>
  <c r="S4" i="7"/>
  <c r="S5" i="7"/>
  <c r="S6" i="7"/>
  <c r="S7" i="7"/>
  <c r="S8" i="7"/>
  <c r="S9" i="7"/>
  <c r="S10" i="7"/>
  <c r="S11" i="7"/>
  <c r="S12" i="7"/>
  <c r="S13" i="7"/>
  <c r="S14" i="7"/>
  <c r="S15" i="7"/>
  <c r="S16" i="7"/>
  <c r="S17" i="7"/>
  <c r="S18" i="7"/>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64" i="7"/>
  <c r="S65" i="7"/>
  <c r="S66" i="7"/>
  <c r="S67" i="7"/>
  <c r="S68" i="7"/>
  <c r="S69" i="7"/>
  <c r="S70" i="7"/>
  <c r="S71" i="7"/>
  <c r="S72" i="7"/>
  <c r="S73" i="7"/>
  <c r="S74" i="7"/>
  <c r="S75" i="7"/>
  <c r="S76" i="7"/>
  <c r="S77" i="7"/>
  <c r="S78" i="7"/>
  <c r="S79" i="7"/>
  <c r="S80" i="7"/>
  <c r="S81" i="7"/>
  <c r="S82" i="7"/>
  <c r="S83" i="7"/>
  <c r="S84" i="7"/>
  <c r="S85" i="7"/>
  <c r="S86" i="7"/>
  <c r="S87" i="7"/>
  <c r="S88" i="7"/>
  <c r="S89" i="7"/>
  <c r="S90" i="7"/>
  <c r="S91" i="7"/>
  <c r="S92" i="7"/>
  <c r="S93" i="7"/>
  <c r="S94" i="7"/>
  <c r="S95" i="7"/>
  <c r="S96" i="7"/>
  <c r="S97" i="7"/>
  <c r="S98" i="7"/>
  <c r="S99" i="7"/>
  <c r="S100" i="7"/>
  <c r="S101" i="7"/>
  <c r="S102" i="7"/>
  <c r="S103" i="7"/>
  <c r="S104" i="7"/>
  <c r="S105" i="7"/>
  <c r="S106" i="7"/>
  <c r="S107" i="7"/>
  <c r="S108" i="7"/>
  <c r="S109" i="7"/>
  <c r="S110" i="7"/>
  <c r="S111" i="7"/>
  <c r="S112" i="7"/>
  <c r="S113" i="7"/>
  <c r="S114" i="7"/>
  <c r="S115" i="7"/>
  <c r="S116" i="7"/>
  <c r="S2" i="7"/>
  <c r="O2" i="7"/>
  <c r="O3" i="7"/>
  <c r="O4" i="7"/>
  <c r="O5" i="7"/>
  <c r="O6" i="7"/>
  <c r="O7" i="7"/>
  <c r="O8" i="7"/>
  <c r="O9" i="7"/>
  <c r="O10" i="7"/>
  <c r="O11" i="7"/>
  <c r="O12" i="7"/>
  <c r="O13" i="7"/>
  <c r="O14" i="7"/>
  <c r="O15" i="7"/>
  <c r="O16" i="7"/>
  <c r="O17" i="7"/>
  <c r="O18" i="7"/>
  <c r="O19" i="7"/>
  <c r="O20" i="7"/>
  <c r="O21" i="7"/>
  <c r="O22" i="7"/>
  <c r="O23" i="7"/>
  <c r="O24" i="7"/>
  <c r="O25" i="7"/>
  <c r="O26" i="7"/>
  <c r="O27" i="7"/>
  <c r="O28" i="7"/>
  <c r="O29" i="7"/>
  <c r="O30" i="7"/>
  <c r="O31" i="7"/>
  <c r="O32" i="7"/>
  <c r="O33"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alcChain>
</file>

<file path=xl/sharedStrings.xml><?xml version="1.0" encoding="utf-8"?>
<sst xmlns="http://schemas.openxmlformats.org/spreadsheetml/2006/main" count="20097" uniqueCount="1560">
  <si>
    <t>Fund</t>
  </si>
  <si>
    <t>Account Number</t>
  </si>
  <si>
    <t>Account Name</t>
  </si>
  <si>
    <t>Account Type</t>
  </si>
  <si>
    <t>Type</t>
  </si>
  <si>
    <t>GovActivities</t>
  </si>
  <si>
    <t>Department</t>
  </si>
  <si>
    <t>AccountCode</t>
  </si>
  <si>
    <t>RevCategory</t>
  </si>
  <si>
    <t>RevObject</t>
  </si>
  <si>
    <t>2019
 YTD Activity
 Through March</t>
  </si>
  <si>
    <t>2019
 Total Budget</t>
  </si>
  <si>
    <t>2018
 Total Activity</t>
  </si>
  <si>
    <t>2018
 YTD Activity
 Through March</t>
  </si>
  <si>
    <t>2017
 Total Activity</t>
  </si>
  <si>
    <t>2017
 YTD Activity
 Through March</t>
  </si>
  <si>
    <t/>
  </si>
  <si>
    <t>100</t>
  </si>
  <si>
    <t>100-4-1-10-1230-200</t>
  </si>
  <si>
    <t>TREASURER FEES</t>
  </si>
  <si>
    <t>Revenue</t>
  </si>
  <si>
    <t>4 Revenue</t>
  </si>
  <si>
    <t>1 General Government</t>
  </si>
  <si>
    <t>10 10</t>
  </si>
  <si>
    <t>1230 MUNICIPAL EXECUTIVE</t>
  </si>
  <si>
    <t>20 20</t>
  </si>
  <si>
    <t>100-4-1-10-1235-200</t>
  </si>
  <si>
    <t>TAX ADVERTISING FEE &amp; EXPENSE</t>
  </si>
  <si>
    <t>1235 TAX ADVERTISING FEE</t>
  </si>
  <si>
    <t>100-4-1-10-1255-200</t>
  </si>
  <si>
    <t>CLERK FEES</t>
  </si>
  <si>
    <t>1255 CLERK FEES</t>
  </si>
  <si>
    <t>100-4-1-10-1289-200</t>
  </si>
  <si>
    <t>REIMBURSEMENT-CONDEMNATION</t>
  </si>
  <si>
    <t>1289 1289</t>
  </si>
  <si>
    <t>100-4-1-10-2210-300</t>
  </si>
  <si>
    <t>ASSESSMENT CHALLENGES REIMB</t>
  </si>
  <si>
    <t>2210 ASSESSMENT CHALLENGES REIMBURSEMENT</t>
  </si>
  <si>
    <t>30 30</t>
  </si>
  <si>
    <t>100-4-1-10-2530-500</t>
  </si>
  <si>
    <t>GAMES OF CHANCE</t>
  </si>
  <si>
    <t>2530 GAMES OF CHANCE</t>
  </si>
  <si>
    <t>50 50</t>
  </si>
  <si>
    <t>100-4-1-10-2540-500</t>
  </si>
  <si>
    <t>BINGO LICENSES</t>
  </si>
  <si>
    <t>2540 BINGO LICENSES</t>
  </si>
  <si>
    <t>100-4-1-10-2545-500</t>
  </si>
  <si>
    <t>LICENSES, OTHER</t>
  </si>
  <si>
    <t>2545 LICENSES-OTHER</t>
  </si>
  <si>
    <t>100-4-1-10-2705-620</t>
  </si>
  <si>
    <t>DONATIONS- GEN GOV</t>
  </si>
  <si>
    <t>2705 DONATIONS</t>
  </si>
  <si>
    <t>100-4-1-10-2801-491</t>
  </si>
  <si>
    <t>INTERFUND REVENUE</t>
  </si>
  <si>
    <t>2801 INTERFUND REVENUE</t>
  </si>
  <si>
    <t>100-4-1-10-3021-800</t>
  </si>
  <si>
    <t>STATE AID - COURT FACILITIES</t>
  </si>
  <si>
    <t>3021 STATE AID-COURT FACILITIES</t>
  </si>
  <si>
    <t>80 80</t>
  </si>
  <si>
    <t>100-4-1-10-3040-800</t>
  </si>
  <si>
    <t>ST AID-REAL PROPERTY TAX ADMIN</t>
  </si>
  <si>
    <t>3040 STATE AID- REAL PROERTY TAX ADMIN</t>
  </si>
  <si>
    <t>100-4-1-10-3089-800</t>
  </si>
  <si>
    <t>STATE AID - GENERAL GOVERNMENT</t>
  </si>
  <si>
    <t>3089 STATE AID OTHER</t>
  </si>
  <si>
    <t>100-4-1-50-2210-300</t>
  </si>
  <si>
    <t>DPW ADMIN - OTHER GOVT</t>
  </si>
  <si>
    <t>100-4-3-20-1560-200</t>
  </si>
  <si>
    <t>RENTAL HOUSING INSPECTION FEES</t>
  </si>
  <si>
    <t>3 Public Safety</t>
  </si>
  <si>
    <t>1560 RENTAL HOUSING INSPECTION</t>
  </si>
  <si>
    <t>100-4-3-20-1589-200</t>
  </si>
  <si>
    <t>CODE VIOLATIONS</t>
  </si>
  <si>
    <t>1589 CODE VIOLATIONS</t>
  </si>
  <si>
    <t>100-4-3-20-2555-500</t>
  </si>
  <si>
    <t>BUILDING &amp; ALTERATION PERMITS</t>
  </si>
  <si>
    <t>2555 BUILDING AND ALTERATION PERMITS</t>
  </si>
  <si>
    <t>100-4-3-20-2555-501</t>
  </si>
  <si>
    <t>BUILDING FEES REIMBURSABLE</t>
  </si>
  <si>
    <t>100-4-3-30-1520-200</t>
  </si>
  <si>
    <t>POLICE DEPARTMENT FEES</t>
  </si>
  <si>
    <t>1520 POLICE DEPARTMENT FEES</t>
  </si>
  <si>
    <t>100-4-3-30-2260-300</t>
  </si>
  <si>
    <t>POLICE - OTHER GOVERNMENT</t>
  </si>
  <si>
    <t>2260 POLICE-OTHER GOVERNMENT</t>
  </si>
  <si>
    <t>100-4-3-30-2261-300</t>
  </si>
  <si>
    <t>STOP DWI</t>
  </si>
  <si>
    <t>2261 STOP DWI-OTHER GOVERNMENT</t>
  </si>
  <si>
    <t>100-4-3-30-2610-600</t>
  </si>
  <si>
    <t>PARKING TICKETS</t>
  </si>
  <si>
    <t>2610 PARKING TICKETS</t>
  </si>
  <si>
    <t>100-4-3-30-2613-600</t>
  </si>
  <si>
    <t>FINES &amp; FORFEITED BAIL - COURT</t>
  </si>
  <si>
    <t>2613 FINES AND FORFEITED BAIL</t>
  </si>
  <si>
    <t>100-4-3-30-2625-600</t>
  </si>
  <si>
    <t>CRIME PROCEEDS-RESTITUTION</t>
  </si>
  <si>
    <t>2625 CRIME PRODEEDS-RESTITUTION</t>
  </si>
  <si>
    <t>100-4-3-30-2626-600</t>
  </si>
  <si>
    <t>CRIME PROCEEDS-RESTRICTED</t>
  </si>
  <si>
    <t>2626 CRIME PROCEEDS RESTRICTED</t>
  </si>
  <si>
    <t>100-4-3-30-2705-620</t>
  </si>
  <si>
    <t>GIFTS &amp; DONATIONS - PD</t>
  </si>
  <si>
    <t>100-4-3-30-2715-620</t>
  </si>
  <si>
    <t>SEIZED &amp; UNCLAIMED PROPERTY</t>
  </si>
  <si>
    <t>2715 SEIZED AND UNCLAIMED PROPERTY</t>
  </si>
  <si>
    <t>100-4-3-30-3389-800</t>
  </si>
  <si>
    <t>STATE AID - OTHER PUBLIC SAFETY</t>
  </si>
  <si>
    <t>3389 STATE AID-OTHER PUBLIC SAFETY</t>
  </si>
  <si>
    <t>100-4-3-30-4320-810</t>
  </si>
  <si>
    <t>FEDERAL AID - CRIME CONTROL</t>
  </si>
  <si>
    <t>4320 FEDERAL AID-CRIME CONTROL</t>
  </si>
  <si>
    <t>81 81</t>
  </si>
  <si>
    <t>100-4-3-40-1540-200</t>
  </si>
  <si>
    <t>FIRE INSPECTION FEES</t>
  </si>
  <si>
    <t>40 40</t>
  </si>
  <si>
    <t>1540 FIRE INSPECTION FEES</t>
  </si>
  <si>
    <t>100-4-3-40-1589-200</t>
  </si>
  <si>
    <t>OTHER PS INCOME-FIRE</t>
  </si>
  <si>
    <t>100-4-3-40-2260-300</t>
  </si>
  <si>
    <t>FIRE-OTHER GOVERNMENTS</t>
  </si>
  <si>
    <t>100-4-3-40-2262-300</t>
  </si>
  <si>
    <t>FIRE PROTECTION SERVICES</t>
  </si>
  <si>
    <t>2262 FIRE-OTHER GOVERNMENT</t>
  </si>
  <si>
    <t>100-4-3-40-2705-620</t>
  </si>
  <si>
    <t>GIFTS &amp; DONATIONS - FD</t>
  </si>
  <si>
    <t>100-4-3-40-4389-810</t>
  </si>
  <si>
    <t>FEDERAL AID-OTHER PUBLIC SFTY</t>
  </si>
  <si>
    <t>4389 FEDERAL AID - OTHER PUBLIC SAFETY</t>
  </si>
  <si>
    <t>100-4-3-90-2544-500</t>
  </si>
  <si>
    <t>DOG LICENSES</t>
  </si>
  <si>
    <t>90 90</t>
  </si>
  <si>
    <t>2544 DOG LICENSES</t>
  </si>
  <si>
    <t>100-4-3-90-2612-600</t>
  </si>
  <si>
    <t>HANDICAP TICKET SURCHARGE</t>
  </si>
  <si>
    <t>2612 HANDICAP TICKET SURCHARGE</t>
  </si>
  <si>
    <t>100-4-5-50-1789-200</t>
  </si>
  <si>
    <t>OTHER TRANSPORTATION INCOME</t>
  </si>
  <si>
    <t>5 Transportation</t>
  </si>
  <si>
    <t>1789 OTHER TRANSPORTATION DEPARTMENT INCOME</t>
  </si>
  <si>
    <t>100-4-5-50-1789-201</t>
  </si>
  <si>
    <t>REIMBURSABLE DPW EXPENSES</t>
  </si>
  <si>
    <t>100-4-5-50-2620-600</t>
  </si>
  <si>
    <t>FORFEITURES OF DEPOSITS</t>
  </si>
  <si>
    <t>2620 FORFEITURES OF DEPOSIT</t>
  </si>
  <si>
    <t>100-4-5-50-2705-620</t>
  </si>
  <si>
    <t>GIFTS &amp; DONATIONS- TRANS</t>
  </si>
  <si>
    <t>100-4-5-50-3501-800</t>
  </si>
  <si>
    <t>STATE AID - CHIPS PROGRAM</t>
  </si>
  <si>
    <t>3501 STATE AID - CHIPS</t>
  </si>
  <si>
    <t>100-4-5-50-3589-800</t>
  </si>
  <si>
    <t>STATE AID - ARTERIAL MAINT</t>
  </si>
  <si>
    <t>3589 STATE AID-ARTERIAL MAINTENANCE</t>
  </si>
  <si>
    <t>100-4-7-50-2025-200</t>
  </si>
  <si>
    <t>PARK FACILITY FEE</t>
  </si>
  <si>
    <t>7 Culture &amp; Recreation</t>
  </si>
  <si>
    <t>2025 PARK FACILITY FEE</t>
  </si>
  <si>
    <t>100-4-7-50-2025-201</t>
  </si>
  <si>
    <t>DOG PARK REVENUE</t>
  </si>
  <si>
    <t>100-4-7-50-2362-300</t>
  </si>
  <si>
    <t>OTHER GOVERNMENTS</t>
  </si>
  <si>
    <t>2362 PARK-OTHER GOVERNMENT</t>
  </si>
  <si>
    <t>100-4-7-50-2705-620</t>
  </si>
  <si>
    <t>GIFTS &amp; DONATIONS - PARKS</t>
  </si>
  <si>
    <t>100-4-7-50-2770-620</t>
  </si>
  <si>
    <t>PARKS MISCELLANEOUS INCOME</t>
  </si>
  <si>
    <t>2770 OTHER UNCLASSIFIED REVENUES</t>
  </si>
  <si>
    <t>100-4-7-50-3960-800</t>
  </si>
  <si>
    <t>FEMA (STATE) - PARKS</t>
  </si>
  <si>
    <t>3960 NYS (FEMA) PARKS</t>
  </si>
  <si>
    <t>100-4-7-50-4960-810</t>
  </si>
  <si>
    <t>FEMA (FEDERAL) - PARKS</t>
  </si>
  <si>
    <t>4960 FEDERAL (FEMA) PARKS</t>
  </si>
  <si>
    <t>100-4-7-70-2001-200</t>
  </si>
  <si>
    <t>KERSHAW PARK FEES</t>
  </si>
  <si>
    <t>70 70</t>
  </si>
  <si>
    <t>2001 KERSHAW PARK FEES</t>
  </si>
  <si>
    <t>100-4-7-70-2089-200</t>
  </si>
  <si>
    <t>DAY CAMP (ONLY 2018) (7320)</t>
  </si>
  <si>
    <t>2089 RECREATION FEES</t>
  </si>
  <si>
    <t>100-4-7-70-2089-201</t>
  </si>
  <si>
    <t>KIDDIE CAMP FEES (7321)</t>
  </si>
  <si>
    <t>100-4-7-70-2089-202</t>
  </si>
  <si>
    <t>YOUTH REC PROGRAMS (7310)</t>
  </si>
  <si>
    <t>100-4-7-70-2089-203</t>
  </si>
  <si>
    <t>ADULT REC PROGRAMS (7620)</t>
  </si>
  <si>
    <t>100-4-7-70-2350-300</t>
  </si>
  <si>
    <t>TOWN SHARE DAY CAMP (7320)</t>
  </si>
  <si>
    <t>2350 RECREATION-OTHER GOVERNMENT</t>
  </si>
  <si>
    <t>100-4-7-70-2590-500</t>
  </si>
  <si>
    <t>SPECIAL EVENTS (7550)</t>
  </si>
  <si>
    <t>2590 SPECIAL EVENT PERMITS</t>
  </si>
  <si>
    <t>100-4-7-70-2705-620</t>
  </si>
  <si>
    <t>GIFTS &amp; DONATIONS-COMMUNITY</t>
  </si>
  <si>
    <t>100-4-8-20-2110-200</t>
  </si>
  <si>
    <t>PLANNING COMMISSION/ZBA FEES</t>
  </si>
  <si>
    <t>8 Home &amp; Community</t>
  </si>
  <si>
    <t>2110 ZONING FEES</t>
  </si>
  <si>
    <t>100-4-8-20-2115-200</t>
  </si>
  <si>
    <t>PUD FEE - REIMBURSEMENT</t>
  </si>
  <si>
    <t>2115 PUD FEE-REIMBURSEMENT</t>
  </si>
  <si>
    <t>100-4-8-50-2130-200</t>
  </si>
  <si>
    <t>REFUSE CHARGES</t>
  </si>
  <si>
    <t>2130 REFUSE CHARGES</t>
  </si>
  <si>
    <t>100-4-8-50-2138-200</t>
  </si>
  <si>
    <t>LATE PAYMENT PENALTIES-REFUSE</t>
  </si>
  <si>
    <t>2138 LATE PAYMENT PENALTIES</t>
  </si>
  <si>
    <t>100-4-8-90-2150-200</t>
  </si>
  <si>
    <t>SALE OF ELECTRIC (SOLAR)</t>
  </si>
  <si>
    <t>2150 SALE OF ELECTRIC (SOLAR)</t>
  </si>
  <si>
    <t>100-4-8-90-3898-800</t>
  </si>
  <si>
    <t>NYSERDA SOLAR GRANT</t>
  </si>
  <si>
    <t>3898 NYSERDA SOLAR GRANT</t>
  </si>
  <si>
    <t>100-4-9-80-1001-100</t>
  </si>
  <si>
    <t>REAL PROPERTY TAXES</t>
  </si>
  <si>
    <t>9 Undistributed</t>
  </si>
  <si>
    <t>1001 REAL PROPERTY TAXES</t>
  </si>
  <si>
    <t>100-4-9-80-1030-100</t>
  </si>
  <si>
    <t>SPEC ASSESSMENTS</t>
  </si>
  <si>
    <t>1030 SPECIAL ASSESSMENTS</t>
  </si>
  <si>
    <t>100-4-9-80-1051-100</t>
  </si>
  <si>
    <t>GAIN FROM SALE OF TAX ACQ PROP</t>
  </si>
  <si>
    <t>1051 GAIN FROM SALE OF TAX ACQ PROPERTIES</t>
  </si>
  <si>
    <t>100-4-9-80-1081-100</t>
  </si>
  <si>
    <t>PAYMENT IN LIEU OF TAXES</t>
  </si>
  <si>
    <t>1081 PAYMENT IN LIEU OF TAXES</t>
  </si>
  <si>
    <t>100-4-9-80-1090-100</t>
  </si>
  <si>
    <t>INTEREST &amp; PENALTY ON PROP TAX</t>
  </si>
  <si>
    <t>1090 INTEREST AND PENALTY ON PROPERTY TAXES</t>
  </si>
  <si>
    <t>100-4-9-81-1110-110</t>
  </si>
  <si>
    <t>SALES TAX</t>
  </si>
  <si>
    <t>1110 SALES TAX</t>
  </si>
  <si>
    <t>100-4-9-81-1113-110</t>
  </si>
  <si>
    <t>HOTEL OCCUPANCY TAX</t>
  </si>
  <si>
    <t>1113 HOTEL OCCUPANCY TAX</t>
  </si>
  <si>
    <t>100-4-9-81-1130-110</t>
  </si>
  <si>
    <t>UTILITIES TAX</t>
  </si>
  <si>
    <t>1130 UTILITIES TAX</t>
  </si>
  <si>
    <t>100-4-9-81-1170-110</t>
  </si>
  <si>
    <t>FRANCHISE TAX</t>
  </si>
  <si>
    <t>1170 FRANCHISE TAXES</t>
  </si>
  <si>
    <t>100-4-9-82-2401-400</t>
  </si>
  <si>
    <t>INTEREST &amp; EARNINGS</t>
  </si>
  <si>
    <t>82 82</t>
  </si>
  <si>
    <t>2401 INTEREST EARNINGS</t>
  </si>
  <si>
    <t>100-4-9-82-2410-400</t>
  </si>
  <si>
    <t>RENTAL OF CITY PROPERTY</t>
  </si>
  <si>
    <t>2410 RENTAL OF CITY PROPERTY</t>
  </si>
  <si>
    <t>100-4-9-83-2680-610</t>
  </si>
  <si>
    <t>INSURANCE RECOVERIES</t>
  </si>
  <si>
    <t>83 83</t>
  </si>
  <si>
    <t>2680 INSURANCE RECOVERIES</t>
  </si>
  <si>
    <t>100-4-9-83-2681-610</t>
  </si>
  <si>
    <t>WORKERS COMP REIMBURSEMENT</t>
  </si>
  <si>
    <t>2681 WORKERS COMPENSATION</t>
  </si>
  <si>
    <t>100-4-9-83-2690-610</t>
  </si>
  <si>
    <t>OTHER COMPENSATION FOR LOSS</t>
  </si>
  <si>
    <t>2690 OTHER COMPENSATION FOR LOSS</t>
  </si>
  <si>
    <t>100-4-9-84-2701-620</t>
  </si>
  <si>
    <t>REFUND OF PRIOR YEAR EXPENSE</t>
  </si>
  <si>
    <t>84 84</t>
  </si>
  <si>
    <t>2701 REFUND OF PRIOR YEAR EXPENSE</t>
  </si>
  <si>
    <t>100-4-9-84-2705-620</t>
  </si>
  <si>
    <t>GIFTS &amp; DONATIONS - OTHER</t>
  </si>
  <si>
    <t>100-4-9-84-2770-620</t>
  </si>
  <si>
    <t>OTHER UNCLASSIFIED REVENUES</t>
  </si>
  <si>
    <t>100-4-9-85-3001-800</t>
  </si>
  <si>
    <t>STATE AID - PER CAPITA</t>
  </si>
  <si>
    <t>85 85</t>
  </si>
  <si>
    <t>3001 STATE AID PER CAPITA</t>
  </si>
  <si>
    <t>100-4-9-85-3005-800</t>
  </si>
  <si>
    <t>MORTGAGE TAX</t>
  </si>
  <si>
    <t>3005 MORTGAGE TAX</t>
  </si>
  <si>
    <t>100-4-9-93-5031-903</t>
  </si>
  <si>
    <t>TRANSFER FROM WATER FUND - ROI</t>
  </si>
  <si>
    <t>93 93</t>
  </si>
  <si>
    <t>5031 INTERFUND TRANSRER</t>
  </si>
  <si>
    <t>ExpCategory</t>
  </si>
  <si>
    <t>ExpObject</t>
  </si>
  <si>
    <t>100-5-1-10-1010-101</t>
  </si>
  <si>
    <t>SALARIES (PR)</t>
  </si>
  <si>
    <t>Expense</t>
  </si>
  <si>
    <t>5 Expense</t>
  </si>
  <si>
    <t>1010 LEGISLATIVE</t>
  </si>
  <si>
    <t>1 Personal Services</t>
  </si>
  <si>
    <t>101 SALARIES</t>
  </si>
  <si>
    <t>100-5-1-10-1010-380</t>
  </si>
  <si>
    <t>OFFICE SUPPLIES</t>
  </si>
  <si>
    <t>4 Contractual</t>
  </si>
  <si>
    <t>380 OFFICE SUPPLIES</t>
  </si>
  <si>
    <t>100-5-1-10-1010-420</t>
  </si>
  <si>
    <t>TELEPHONE/BROADBAND</t>
  </si>
  <si>
    <t>420 TELEPHONE/BROADBAND</t>
  </si>
  <si>
    <t>100-5-1-10-1010-430</t>
  </si>
  <si>
    <t>OUTSIDE SERVICES</t>
  </si>
  <si>
    <t>430 OUTSIDE SERVICES</t>
  </si>
  <si>
    <t>100-5-1-10-1010-470</t>
  </si>
  <si>
    <t>TRAINING, CONFERENCES &amp; DUES</t>
  </si>
  <si>
    <t>470 TRAINING, CONFERENCES &amp; DUES</t>
  </si>
  <si>
    <t>100-5-1-10-1010-480</t>
  </si>
  <si>
    <t>PROFESSIONAL SERVICES (RFP)</t>
  </si>
  <si>
    <t>480 PROFESSIONAL SERVICES (RFP)</t>
  </si>
  <si>
    <t>100-5-1-10-1010-830</t>
  </si>
  <si>
    <t>SOCIAL SECURITY</t>
  </si>
  <si>
    <t>8 Employee Benefits</t>
  </si>
  <si>
    <t>830 SOCIAL SECURITY</t>
  </si>
  <si>
    <t>100-5-1-10-1230-101</t>
  </si>
  <si>
    <t>100-5-1-10-1230-110</t>
  </si>
  <si>
    <t>PART TIME WAGES (PR)</t>
  </si>
  <si>
    <t>110 PART TIME WAGES</t>
  </si>
  <si>
    <t>100-5-1-10-1230-130</t>
  </si>
  <si>
    <t>LONGEVITY/OTHER (PR)</t>
  </si>
  <si>
    <t>130 LONGEVITY/OTHER</t>
  </si>
  <si>
    <t>100-5-1-10-1230-380</t>
  </si>
  <si>
    <t>100-5-1-10-1230-420</t>
  </si>
  <si>
    <t>TELEPHONE</t>
  </si>
  <si>
    <t>100-5-1-10-1230-430</t>
  </si>
  <si>
    <t>100-5-1-10-1230-470</t>
  </si>
  <si>
    <t>100-5-1-10-1230-480</t>
  </si>
  <si>
    <t>100-5-1-10-1230-485</t>
  </si>
  <si>
    <t>SPECIAL PROJECTS</t>
  </si>
  <si>
    <t>485 CHARTER REVIEW</t>
  </si>
  <si>
    <t>100-5-1-10-1230-490</t>
  </si>
  <si>
    <t>MISCELLANEOUS EXPENSES</t>
  </si>
  <si>
    <t>490 MISCELLANEOUS EXPENSES</t>
  </si>
  <si>
    <t>100-5-1-10-1230-830</t>
  </si>
  <si>
    <t>100-5-1-10-1325-101</t>
  </si>
  <si>
    <t>1325 TREASURER</t>
  </si>
  <si>
    <t>100-5-1-10-1325-110</t>
  </si>
  <si>
    <t>100-5-1-10-1325-120</t>
  </si>
  <si>
    <t>OVERTIME (PR)</t>
  </si>
  <si>
    <t>120 LONGEVITY/OTHER</t>
  </si>
  <si>
    <t>100-5-1-10-1325-130</t>
  </si>
  <si>
    <t>100-5-1-10-1325-220</t>
  </si>
  <si>
    <t>DEPARTMENTAL EQUIPMENT</t>
  </si>
  <si>
    <t>2 Equipment &amp; Capital Outlay</t>
  </si>
  <si>
    <t>220 DEPARTMENTAL EQUIPMENT</t>
  </si>
  <si>
    <t>100-5-1-10-1325-380</t>
  </si>
  <si>
    <t>100-5-1-10-1325-420</t>
  </si>
  <si>
    <t>100-5-1-10-1325-430</t>
  </si>
  <si>
    <t>100-5-1-10-1325-460</t>
  </si>
  <si>
    <t>RENTAL OF EQUIPMENT</t>
  </si>
  <si>
    <t>460 RENTAL OF EQUIPMENT</t>
  </si>
  <si>
    <t>100-5-1-10-1325-470</t>
  </si>
  <si>
    <t>100-5-1-10-1325-480</t>
  </si>
  <si>
    <t>100-5-1-10-1325-830</t>
  </si>
  <si>
    <t>100-5-1-10-1355-101</t>
  </si>
  <si>
    <t>1355 ASSESSMENT</t>
  </si>
  <si>
    <t>100-5-1-10-1355-130</t>
  </si>
  <si>
    <t>100-5-1-10-1355-340</t>
  </si>
  <si>
    <t>DEPARTMENTAL SUPPLIES</t>
  </si>
  <si>
    <t>340 DEPARTMENTAL SUPPLIES</t>
  </si>
  <si>
    <t>100-5-1-10-1355-380</t>
  </si>
  <si>
    <t>100-5-1-10-1355-420</t>
  </si>
  <si>
    <t>100-5-1-10-1355-430</t>
  </si>
  <si>
    <t>100-5-1-10-1355-431</t>
  </si>
  <si>
    <t>SOFTWARE AND SYSTEMS MAINT</t>
  </si>
  <si>
    <t>431 SOFTWARE AND SYSTEMS MAINT</t>
  </si>
  <si>
    <t>100-5-1-10-1355-470</t>
  </si>
  <si>
    <t>100-5-1-10-1355-480</t>
  </si>
  <si>
    <t>100-5-1-10-1355-490</t>
  </si>
  <si>
    <t>100-5-1-10-1355-830</t>
  </si>
  <si>
    <t>100-5-1-10-1410-101</t>
  </si>
  <si>
    <t>1410 CITY CLERK</t>
  </si>
  <si>
    <t>100-5-1-10-1410-120</t>
  </si>
  <si>
    <t>100-5-1-10-1410-130</t>
  </si>
  <si>
    <t>100-5-1-10-1410-220</t>
  </si>
  <si>
    <t>100-5-1-10-1410-380</t>
  </si>
  <si>
    <t>100-5-1-10-1410-420</t>
  </si>
  <si>
    <t>100-5-1-10-1410-430</t>
  </si>
  <si>
    <t>100-5-1-10-1410-431</t>
  </si>
  <si>
    <t>100-5-1-10-1410-470</t>
  </si>
  <si>
    <t>100-5-1-10-1410-480</t>
  </si>
  <si>
    <t>100-5-1-10-1410-830</t>
  </si>
  <si>
    <t>100-5-1-10-1420-101</t>
  </si>
  <si>
    <t>1420 CORPORATION COUNSEL</t>
  </si>
  <si>
    <t>100-5-1-10-1420-130</t>
  </si>
  <si>
    <t>100-5-1-10-1420-380</t>
  </si>
  <si>
    <t>100-5-1-10-1420-420</t>
  </si>
  <si>
    <t>100-5-1-10-1420-470</t>
  </si>
  <si>
    <t>100-5-1-10-1420-480</t>
  </si>
  <si>
    <t>100-5-1-10-1420-485</t>
  </si>
  <si>
    <t>CONTRACTURAL-PROJECT CODE</t>
  </si>
  <si>
    <t>100-5-1-10-1420-830</t>
  </si>
  <si>
    <t>100-5-1-10-1430-101</t>
  </si>
  <si>
    <t>1430 PERSONNEL</t>
  </si>
  <si>
    <t>100-5-1-10-1430-120</t>
  </si>
  <si>
    <t>100-5-1-10-1430-130</t>
  </si>
  <si>
    <t>100-5-1-10-1430-220</t>
  </si>
  <si>
    <t>100-5-1-10-1430-470</t>
  </si>
  <si>
    <t>TRAINING, CONFERENCE, DUES</t>
  </si>
  <si>
    <t>100-5-1-10-1430-480</t>
  </si>
  <si>
    <t>100-5-1-10-1430-830</t>
  </si>
  <si>
    <t>100-5-1-50-1490-101</t>
  </si>
  <si>
    <t>1490 PUBLIC WORKS ADMINISTRATION</t>
  </si>
  <si>
    <t>100-5-1-50-1490-110</t>
  </si>
  <si>
    <t>100-5-1-50-1490-120</t>
  </si>
  <si>
    <t>100-5-1-50-1490-130</t>
  </si>
  <si>
    <t>100-5-1-50-1490-220</t>
  </si>
  <si>
    <t>100-5-1-50-1490-310</t>
  </si>
  <si>
    <t>GAS, OIL AND GREASE</t>
  </si>
  <si>
    <t>310 GAS, OIL AND GREASE</t>
  </si>
  <si>
    <t>100-5-1-50-1490-340</t>
  </si>
  <si>
    <t>OPERATING SUPPLIES</t>
  </si>
  <si>
    <t>100-5-1-50-1490-350</t>
  </si>
  <si>
    <t>BUILDING SUPPLIES</t>
  </si>
  <si>
    <t>350 BUILDING SUPPLIES</t>
  </si>
  <si>
    <t>100-5-1-50-1490-360</t>
  </si>
  <si>
    <t>WEARING APPAREL</t>
  </si>
  <si>
    <t>360 WEARING APPAREL</t>
  </si>
  <si>
    <t>100-5-1-50-1490-380</t>
  </si>
  <si>
    <t>100-5-1-50-1490-410</t>
  </si>
  <si>
    <t>GAS &amp; ELECTRIC</t>
  </si>
  <si>
    <t>410 GAS &amp; ELECTRIC</t>
  </si>
  <si>
    <t>100-5-1-50-1490-420</t>
  </si>
  <si>
    <t>100-5-1-50-1490-430</t>
  </si>
  <si>
    <t>100-5-1-50-1490-440</t>
  </si>
  <si>
    <t>VEHICLE REPAIRS</t>
  </si>
  <si>
    <t>440 VEHICLE REPAIRS</t>
  </si>
  <si>
    <t>100-5-1-50-1490-450</t>
  </si>
  <si>
    <t>EQUIP &amp; BLDG REPAIRS</t>
  </si>
  <si>
    <t>450 EQUIP &amp; BLDG REPAIRS</t>
  </si>
  <si>
    <t>100-5-1-50-1490-460</t>
  </si>
  <si>
    <t>100-5-1-50-1490-470</t>
  </si>
  <si>
    <t>100-5-1-50-1490-480</t>
  </si>
  <si>
    <t>100-5-1-50-1490-830</t>
  </si>
  <si>
    <t>100-5-1-50-1620-102</t>
  </si>
  <si>
    <t>WAGES-UNION DPW (PR)</t>
  </si>
  <si>
    <t>1620 MUNICIPAL BUILDING</t>
  </si>
  <si>
    <t>102 WAGES</t>
  </si>
  <si>
    <t>100-5-1-50-1620-110</t>
  </si>
  <si>
    <t>100-5-1-50-1620-220</t>
  </si>
  <si>
    <t>100-5-1-50-1620-340</t>
  </si>
  <si>
    <t>JANITORIAL SUPPLIES</t>
  </si>
  <si>
    <t>100-5-1-50-1620-350</t>
  </si>
  <si>
    <t>100-5-1-50-1620-410</t>
  </si>
  <si>
    <t>100-5-1-50-1620-420</t>
  </si>
  <si>
    <t>100-5-1-50-1620-430</t>
  </si>
  <si>
    <t>100-5-1-50-1620-450</t>
  </si>
  <si>
    <t>100-5-1-50-1620-830</t>
  </si>
  <si>
    <t>100-5-1-50-1640-101</t>
  </si>
  <si>
    <t>1640 CENTRAL GARAGE</t>
  </si>
  <si>
    <t>100-5-1-50-1640-102</t>
  </si>
  <si>
    <t>100-5-1-50-1640-120</t>
  </si>
  <si>
    <t>100-5-1-50-1640-130</t>
  </si>
  <si>
    <t>LONGEVITY-OTHER (PR)</t>
  </si>
  <si>
    <t>100-5-1-50-1640-131</t>
  </si>
  <si>
    <t>LONGEVITY - HOURLY (PR)</t>
  </si>
  <si>
    <t>131 LONGEVITY - HOURLY</t>
  </si>
  <si>
    <t>100-5-1-50-1640-220</t>
  </si>
  <si>
    <t>100-5-1-50-1640-310</t>
  </si>
  <si>
    <t>100-5-1-50-1640-340</t>
  </si>
  <si>
    <t>100-5-1-50-1640-360</t>
  </si>
  <si>
    <t>100-5-1-50-1640-420</t>
  </si>
  <si>
    <t>100-5-1-50-1640-430</t>
  </si>
  <si>
    <t>100-5-1-50-1640-431</t>
  </si>
  <si>
    <t>100-5-1-50-1640-440</t>
  </si>
  <si>
    <t>100-5-1-50-1640-450</t>
  </si>
  <si>
    <t>100-5-1-50-1640-470</t>
  </si>
  <si>
    <t>100-5-1-50-1640-830</t>
  </si>
  <si>
    <t>100-5-1-90-1320-480</t>
  </si>
  <si>
    <t>PROFESSIONAL SERVICES-AUDITOR</t>
  </si>
  <si>
    <t>1320 PROFESSIONAL FEES-AUDITORS</t>
  </si>
  <si>
    <t>100-5-1-90-1362-430</t>
  </si>
  <si>
    <t>TAX ADVERTISING &amp; EXPENSE</t>
  </si>
  <si>
    <t>1362 TAX ADVERTISNG AND EXPENSE</t>
  </si>
  <si>
    <t>100-5-1-90-1450-481</t>
  </si>
  <si>
    <t>BOARD OF ELECTIONS</t>
  </si>
  <si>
    <t>1450 BOARD OF ELECTIONS</t>
  </si>
  <si>
    <t>481 BOARD OF ELECTIONS</t>
  </si>
  <si>
    <t>100-5-1-90-1480-430</t>
  </si>
  <si>
    <t>LEGAL ADVERTISING</t>
  </si>
  <si>
    <t>1480 LEGAL ADVERTISING</t>
  </si>
  <si>
    <t>100-5-1-90-1480-480</t>
  </si>
  <si>
    <t>PUBLIC INFORMATION AND SERVICES</t>
  </si>
  <si>
    <t>100-5-1-90-1650-420</t>
  </si>
  <si>
    <t>CENTRAL COMMUNICATIONS</t>
  </si>
  <si>
    <t>1650 CENTRAL COMMUNICATIONS</t>
  </si>
  <si>
    <t>100-5-1-90-1670-460</t>
  </si>
  <si>
    <t>1670 CENTRAL PRINTING AND MAILING</t>
  </si>
  <si>
    <t>100-5-1-90-1670-490</t>
  </si>
  <si>
    <t>CENTRAL PRINTING &amp; MAILING</t>
  </si>
  <si>
    <t>100-5-1-90-1910-480</t>
  </si>
  <si>
    <t>PROFESSIONAL SERVICE-INSURANCE</t>
  </si>
  <si>
    <t>1910 PROFESSIONAL SERVICES-INSURANCE</t>
  </si>
  <si>
    <t>100-5-1-90-1930-490</t>
  </si>
  <si>
    <t>JUDGEMENT AND CLAIMS</t>
  </si>
  <si>
    <t>1930 JUDGEMENT AND CLAIMS</t>
  </si>
  <si>
    <t>100-5-1-90-1940-219</t>
  </si>
  <si>
    <t>PURCHASE OF LAND</t>
  </si>
  <si>
    <t>1940 PURCHASE OF LAND</t>
  </si>
  <si>
    <t>219 PURCHASE OF LAND</t>
  </si>
  <si>
    <t>100-5-1-90-1950-490</t>
  </si>
  <si>
    <t>TAXES ON CITY PROPERTY</t>
  </si>
  <si>
    <t>1950 TAXES ON CITY PROPERTY</t>
  </si>
  <si>
    <t>100-5-1-90-1989-490</t>
  </si>
  <si>
    <t>1989 MISCELLANEOUS EXPENSE</t>
  </si>
  <si>
    <t>100-5-1-92-1380-480</t>
  </si>
  <si>
    <t>FISCAL AGENT FEES-BOND COSTS</t>
  </si>
  <si>
    <t>1380 FISCAL AGENT FEES</t>
  </si>
  <si>
    <t>HANDICAPPED PARKING EDUCATION</t>
  </si>
  <si>
    <t>2989 HANDICAP PARKING EDUCATION</t>
  </si>
  <si>
    <t>100-5-3-20-3620-101</t>
  </si>
  <si>
    <t>3620 CODE ENFORCEMENT</t>
  </si>
  <si>
    <t>100-5-3-20-3620-110</t>
  </si>
  <si>
    <t>100-5-3-20-3620-120</t>
  </si>
  <si>
    <t>100-5-3-20-3620-130</t>
  </si>
  <si>
    <t>100-5-3-20-3620-220</t>
  </si>
  <si>
    <t>100-5-3-20-3620-310</t>
  </si>
  <si>
    <t>GAS, OIL &amp; GREASE</t>
  </si>
  <si>
    <t>100-5-3-20-3620-340</t>
  </si>
  <si>
    <t>100-5-3-20-3620-360</t>
  </si>
  <si>
    <t>100-5-3-20-3620-380</t>
  </si>
  <si>
    <t>100-5-3-20-3620-420</t>
  </si>
  <si>
    <t>100-5-3-20-3620-430</t>
  </si>
  <si>
    <t>100-5-3-20-3620-431</t>
  </si>
  <si>
    <t>100-5-3-20-3620-440</t>
  </si>
  <si>
    <t>VEHICLE EXPENSE</t>
  </si>
  <si>
    <t>100-5-3-20-3620-470</t>
  </si>
  <si>
    <t>100-5-3-20-3620-480</t>
  </si>
  <si>
    <t>100-5-3-20-3620-485</t>
  </si>
  <si>
    <t>PROFESSIONAL FEE REIMBURSED</t>
  </si>
  <si>
    <t>100-5-3-20-3620-490</t>
  </si>
  <si>
    <t>100-5-3-20-3620-830</t>
  </si>
  <si>
    <t>100-5-3-30-3120-101</t>
  </si>
  <si>
    <t>3120 POLICE PROTECTION</t>
  </si>
  <si>
    <t>100-5-3-30-3120-102</t>
  </si>
  <si>
    <t>SALARIES-UNION PBA (PR)</t>
  </si>
  <si>
    <t>100-5-3-30-3120-103</t>
  </si>
  <si>
    <t>SALARIES-UNION GBC (PBA) (PR)</t>
  </si>
  <si>
    <t>103 PART-TIME &amp; TEMPORARY WAGES</t>
  </si>
  <si>
    <t>100-5-3-30-3120-110</t>
  </si>
  <si>
    <t>100-5-3-30-3120-111</t>
  </si>
  <si>
    <t>PART TIME-POLICE (PR)</t>
  </si>
  <si>
    <t>111 BRIEFING PAY</t>
  </si>
  <si>
    <t>100-5-3-30-3120-120</t>
  </si>
  <si>
    <t>100-5-3-30-3120-121</t>
  </si>
  <si>
    <t>SHIFT DIFFERENTIAL (PR)</t>
  </si>
  <si>
    <t>121 LONGEVITY-HOURLY</t>
  </si>
  <si>
    <t>100-5-3-30-3120-123</t>
  </si>
  <si>
    <t>HOLIDAY PAY (PR)</t>
  </si>
  <si>
    <t>123 123</t>
  </si>
  <si>
    <t>100-5-3-30-3120-124</t>
  </si>
  <si>
    <t>TRAINING PAY (PR)</t>
  </si>
  <si>
    <t>124 124</t>
  </si>
  <si>
    <t>100-5-3-30-3120-125</t>
  </si>
  <si>
    <t>BRIEFING PAY (PR)</t>
  </si>
  <si>
    <t>125 125</t>
  </si>
  <si>
    <t>100-5-3-30-3120-126</t>
  </si>
  <si>
    <t>ACTING SERGEANTS (PR)</t>
  </si>
  <si>
    <t>126 126</t>
  </si>
  <si>
    <t>100-5-3-30-3120-130</t>
  </si>
  <si>
    <t>100-5-3-30-3120-140</t>
  </si>
  <si>
    <t>SALARY - PROJECT CODE (PR)</t>
  </si>
  <si>
    <t>140 SALARIES &amp; WAGES-GRANTS</t>
  </si>
  <si>
    <t>100-5-3-30-3120-220</t>
  </si>
  <si>
    <t>100-5-3-30-3120-221</t>
  </si>
  <si>
    <t>DEPARTMENT TRACKED EQUIP</t>
  </si>
  <si>
    <t>221 DEPARTMENT TRACKED EQUIP</t>
  </si>
  <si>
    <t>100-5-3-30-3120-230</t>
  </si>
  <si>
    <t>EQUIPMENT-PROJECT CODE</t>
  </si>
  <si>
    <t>230 EQUIPMENT-PROJECT CODE</t>
  </si>
  <si>
    <t>100-5-3-30-3120-310</t>
  </si>
  <si>
    <t>100-5-3-30-3120-330</t>
  </si>
  <si>
    <t>GRANT-CHILD PASSANGER GRANT</t>
  </si>
  <si>
    <t>330 GRANT-CHILD PASSANGER GRANT</t>
  </si>
  <si>
    <t>100-5-3-30-3120-340</t>
  </si>
  <si>
    <t>100-5-3-30-3120-360</t>
  </si>
  <si>
    <t>100-5-3-30-3120-380</t>
  </si>
  <si>
    <t>100-5-3-30-3120-410</t>
  </si>
  <si>
    <t>100-5-3-30-3120-420</t>
  </si>
  <si>
    <t>100-5-3-30-3120-430</t>
  </si>
  <si>
    <t>100-5-3-30-3120-431</t>
  </si>
  <si>
    <t>SOFTWARE AND SYSTEM MAINT</t>
  </si>
  <si>
    <t>100-5-3-30-3120-432</t>
  </si>
  <si>
    <t>TOWING</t>
  </si>
  <si>
    <t>432 TOWING CHARGES</t>
  </si>
  <si>
    <t>100-5-3-30-3120-440</t>
  </si>
  <si>
    <t>100-5-3-30-3120-450</t>
  </si>
  <si>
    <t>100-5-3-30-3120-460</t>
  </si>
  <si>
    <t>100-5-3-30-3120-470</t>
  </si>
  <si>
    <t>100-5-3-30-3120-471</t>
  </si>
  <si>
    <t>COLLEGE TUITION EXPENSES</t>
  </si>
  <si>
    <t>471 COLLEGE TUITION EXPENSES</t>
  </si>
  <si>
    <t>100-5-3-30-3120-480</t>
  </si>
  <si>
    <t>100-5-3-30-3120-490</t>
  </si>
  <si>
    <t>100-5-3-30-3120-830</t>
  </si>
  <si>
    <t>100-5-3-30-3123-102</t>
  </si>
  <si>
    <t>SALARIES -UNION PBA (PR)</t>
  </si>
  <si>
    <t>3123 SCHOOL RESOURCE OFFICER</t>
  </si>
  <si>
    <t>100-5-3-30-3123-111</t>
  </si>
  <si>
    <t>100-5-3-30-3123-120</t>
  </si>
  <si>
    <t>100-5-3-30-3123-121</t>
  </si>
  <si>
    <t>100-5-3-30-3123-123</t>
  </si>
  <si>
    <t>100-5-3-30-3123-124</t>
  </si>
  <si>
    <t>100-5-3-30-3123-125</t>
  </si>
  <si>
    <t>100-5-3-30-3123-130</t>
  </si>
  <si>
    <t>100-5-3-30-3123-220</t>
  </si>
  <si>
    <t>100-5-3-30-3123-221</t>
  </si>
  <si>
    <t>DEPARTMENT TRACKED EQUIPMENT</t>
  </si>
  <si>
    <t>100-5-3-30-3123-310</t>
  </si>
  <si>
    <t>100-5-3-30-3123-320</t>
  </si>
  <si>
    <t>VEHICLE PARTS &amp; SUPPLIES</t>
  </si>
  <si>
    <t>320 VEHICLE PARTS &amp; SUPPLIES</t>
  </si>
  <si>
    <t>100-5-3-30-3123-360</t>
  </si>
  <si>
    <t>100-5-3-30-3123-430</t>
  </si>
  <si>
    <t>100-5-3-30-3123-440</t>
  </si>
  <si>
    <t>100-5-3-30-3123-470</t>
  </si>
  <si>
    <t>TRAINING, CONF. &amp; DUES</t>
  </si>
  <si>
    <t>100-5-3-30-3123-490</t>
  </si>
  <si>
    <t>100-5-3-30-3123-830</t>
  </si>
  <si>
    <t>100-5-3-30-3310-110</t>
  </si>
  <si>
    <t>3310 SCHOOL CROSSING GUARDS</t>
  </si>
  <si>
    <t>100-5-3-30-3310-220</t>
  </si>
  <si>
    <t>DEPARMENTAL EQUIIPMENT</t>
  </si>
  <si>
    <t>100-5-3-30-3310-340</t>
  </si>
  <si>
    <t>100-5-3-30-3310-360</t>
  </si>
  <si>
    <t>100-5-3-30-3310-830</t>
  </si>
  <si>
    <t>100-5-3-40-3410-101</t>
  </si>
  <si>
    <t>3410 FIRE PROTECTION</t>
  </si>
  <si>
    <t>100-5-3-40-3410-102</t>
  </si>
  <si>
    <t>SALARIES-UNION FIRE (PR)</t>
  </si>
  <si>
    <t>100-5-3-40-3410-103</t>
  </si>
  <si>
    <t>SALARIES-UNION CAPTAINS (PR)</t>
  </si>
  <si>
    <t>100-5-3-40-3410-110</t>
  </si>
  <si>
    <t>100-5-3-40-3410-111</t>
  </si>
  <si>
    <t>PART TIME-FIREFIGHTERS (PR)</t>
  </si>
  <si>
    <t>100-5-3-40-3410-120</t>
  </si>
  <si>
    <t>100-5-3-40-3410-123</t>
  </si>
  <si>
    <t>100-5-3-40-3410-124</t>
  </si>
  <si>
    <t>100-5-3-40-3410-126</t>
  </si>
  <si>
    <t>INCIDENT COMMAND PAY (PR)</t>
  </si>
  <si>
    <t>100-5-3-40-3410-130</t>
  </si>
  <si>
    <t>100-5-3-40-3410-140</t>
  </si>
  <si>
    <t>SALARY - FIRE EDUCATION (PR)</t>
  </si>
  <si>
    <t>100-5-3-40-3410-220</t>
  </si>
  <si>
    <t>100-5-3-40-3410-221</t>
  </si>
  <si>
    <t>100-5-3-40-3410-230</t>
  </si>
  <si>
    <t>100-5-3-40-3410-310</t>
  </si>
  <si>
    <t>100-5-3-40-3410-320</t>
  </si>
  <si>
    <t>100-5-3-40-3410-330</t>
  </si>
  <si>
    <t>FIRE EDUCATION EXPENDITURES</t>
  </si>
  <si>
    <t>100-5-3-40-3410-340</t>
  </si>
  <si>
    <t>100-5-3-40-3410-360</t>
  </si>
  <si>
    <t>100-5-3-40-3410-380</t>
  </si>
  <si>
    <t>100-5-3-40-3410-390</t>
  </si>
  <si>
    <t>MISCELLANEOUS SUPPLIES</t>
  </si>
  <si>
    <t>390 MISCELLANEOUS EXPENSE</t>
  </si>
  <si>
    <t>100-5-3-40-3410-410</t>
  </si>
  <si>
    <t>100-5-3-40-3410-420</t>
  </si>
  <si>
    <t>100-5-3-40-3410-430</t>
  </si>
  <si>
    <t>100-5-3-40-3410-431</t>
  </si>
  <si>
    <t>SOFTWARE AND SYSTEMS</t>
  </si>
  <si>
    <t>100-5-3-40-3410-440</t>
  </si>
  <si>
    <t>100-5-3-40-3410-450</t>
  </si>
  <si>
    <t>100-5-3-40-3410-460</t>
  </si>
  <si>
    <t>100-5-3-40-3410-470</t>
  </si>
  <si>
    <t>100-5-3-40-3410-480</t>
  </si>
  <si>
    <t>100-5-3-40-3410-481</t>
  </si>
  <si>
    <t>VOLUNTEER COMPANIES</t>
  </si>
  <si>
    <t>100-5-3-40-3410-490</t>
  </si>
  <si>
    <t>MISCELLANEOUS EXPENSE</t>
  </si>
  <si>
    <t>100-5-3-40-3410-830</t>
  </si>
  <si>
    <t>100-5-3-40-3420-110</t>
  </si>
  <si>
    <t>3420 FIRE INSPECTION</t>
  </si>
  <si>
    <t>100-5-3-40-3420-111</t>
  </si>
  <si>
    <t>PART TIME-FIRE INSPECTOR (PR)</t>
  </si>
  <si>
    <t>100-5-3-40-3420-120</t>
  </si>
  <si>
    <t>100-5-3-40-3420-124</t>
  </si>
  <si>
    <t>100-5-3-40-3420-130</t>
  </si>
  <si>
    <t>100-5-3-40-3420-220</t>
  </si>
  <si>
    <t>100-5-3-40-3420-340</t>
  </si>
  <si>
    <t>100-5-3-40-3420-380</t>
  </si>
  <si>
    <t>100-5-3-40-3420-420</t>
  </si>
  <si>
    <t>100-5-3-40-3420-430</t>
  </si>
  <si>
    <t>100-5-3-40-3420-460</t>
  </si>
  <si>
    <t>100-5-3-40-3420-470</t>
  </si>
  <si>
    <t>100-5-3-40-3420-490</t>
  </si>
  <si>
    <t>100-5-3-40-3420-830</t>
  </si>
  <si>
    <t>100-5-3-90-3510-481</t>
  </si>
  <si>
    <t>DOG CONTROL CONTRACT</t>
  </si>
  <si>
    <t>3510 DOG CONTROL CONTRACT</t>
  </si>
  <si>
    <t>100-5-3-90-3520-481</t>
  </si>
  <si>
    <t>OTHER ANIMAL CONTROL</t>
  </si>
  <si>
    <t>3520 OTHER ANIMAL CONTROL</t>
  </si>
  <si>
    <t>100-5-3-90-3989-480</t>
  </si>
  <si>
    <t>PROFESSIONAL SERVIC ES-FIRE</t>
  </si>
  <si>
    <t>3989 3989</t>
  </si>
  <si>
    <t>100-5-5-50-5110-101</t>
  </si>
  <si>
    <t>5110 TRANSPORTATION</t>
  </si>
  <si>
    <t>100-5-5-50-5110-102</t>
  </si>
  <si>
    <t>100-5-5-50-5110-115</t>
  </si>
  <si>
    <t>SEASONAL-TEMP WAGES (PR)</t>
  </si>
  <si>
    <t>115 SEASONAL-TEMP WAGES</t>
  </si>
  <si>
    <t>100-5-5-50-5110-120</t>
  </si>
  <si>
    <t>100-5-5-50-5110-122</t>
  </si>
  <si>
    <t>ON-CALL (PR)</t>
  </si>
  <si>
    <t>122 ON-CALL</t>
  </si>
  <si>
    <t>100-5-5-50-5110-130</t>
  </si>
  <si>
    <t>100-5-5-50-5110-131</t>
  </si>
  <si>
    <t>100-5-5-50-5110-220</t>
  </si>
  <si>
    <t>100-5-5-50-5110-221</t>
  </si>
  <si>
    <t>100-5-5-50-5110-310</t>
  </si>
  <si>
    <t>100-5-5-50-5110-330</t>
  </si>
  <si>
    <t>SUCKER BROOK STABILZATION</t>
  </si>
  <si>
    <t>100-5-5-50-5110-331</t>
  </si>
  <si>
    <t>2018 HISTORIC ROUTE MARKERS</t>
  </si>
  <si>
    <t>331 2018 HISTORIC ROUTE MARKERS</t>
  </si>
  <si>
    <t>100-5-5-50-5110-340</t>
  </si>
  <si>
    <t>100-5-5-50-5110-360</t>
  </si>
  <si>
    <t>100-5-5-50-5110-380</t>
  </si>
  <si>
    <t>100-5-5-50-5110-420</t>
  </si>
  <si>
    <t>100-5-5-50-5110-430</t>
  </si>
  <si>
    <t>100-5-5-50-5110-440</t>
  </si>
  <si>
    <t>100-5-5-50-5110-450</t>
  </si>
  <si>
    <t>100-5-5-50-5110-460</t>
  </si>
  <si>
    <t>100-5-5-50-5110-470</t>
  </si>
  <si>
    <t>100-5-5-50-5110-480</t>
  </si>
  <si>
    <t>100-5-5-50-5110-830</t>
  </si>
  <si>
    <t>100-5-5-50-5142-120</t>
  </si>
  <si>
    <t>5142 SNOW AND ICE CONTROL</t>
  </si>
  <si>
    <t>100-5-5-50-5142-220</t>
  </si>
  <si>
    <t>100-5-5-50-5142-310</t>
  </si>
  <si>
    <t>100-5-5-50-5142-320</t>
  </si>
  <si>
    <t>100-5-5-50-5142-340</t>
  </si>
  <si>
    <t>100-5-5-50-5142-440</t>
  </si>
  <si>
    <t>100-5-5-50-5142-830</t>
  </si>
  <si>
    <t>100-5-5-50-5182-340</t>
  </si>
  <si>
    <t>5182 STREET LIGHTING</t>
  </si>
  <si>
    <t>100-5-5-50-5182-410</t>
  </si>
  <si>
    <t>100-5-5-50-5182-430</t>
  </si>
  <si>
    <t>100-5-5-50-5182-470</t>
  </si>
  <si>
    <t>100-5-5-50-5182-491</t>
  </si>
  <si>
    <t>EXPENSE REIMBURSEMENT PUMA</t>
  </si>
  <si>
    <t>491 EXPENSE REIMBURSEMENT PUMA</t>
  </si>
  <si>
    <t>100-5-6-90-6410-481</t>
  </si>
  <si>
    <t>CATV-PUBLIC ACCESS</t>
  </si>
  <si>
    <t>6 Economic Assistance</t>
  </si>
  <si>
    <t>6410 CATV-PUBLIC ACCESS</t>
  </si>
  <si>
    <t>100-5-6-90-6420-481</t>
  </si>
  <si>
    <t>PROMOTION OF INDUSTRY</t>
  </si>
  <si>
    <t>6420 PROMOTION OF INDUSTRY</t>
  </si>
  <si>
    <t>100-5-7-50-7110-101</t>
  </si>
  <si>
    <t>7110 PARK MAINTENANCE</t>
  </si>
  <si>
    <t>100-5-7-50-7110-102</t>
  </si>
  <si>
    <t>100-5-7-50-7110-115</t>
  </si>
  <si>
    <t>100-5-7-50-7110-120</t>
  </si>
  <si>
    <t>100-5-7-50-7110-130</t>
  </si>
  <si>
    <t>100-5-7-50-7110-131</t>
  </si>
  <si>
    <t>100-5-7-50-7110-140</t>
  </si>
  <si>
    <t>100-5-7-50-7110-220</t>
  </si>
  <si>
    <t>100-5-7-50-7110-221</t>
  </si>
  <si>
    <t>100-5-7-50-7110-230</t>
  </si>
  <si>
    <t>EQUIPMENT-PROJECTS</t>
  </si>
  <si>
    <t>100-5-7-50-7110-310</t>
  </si>
  <si>
    <t>100-5-7-50-7110-320</t>
  </si>
  <si>
    <t>100-5-7-50-7110-330</t>
  </si>
  <si>
    <t>SPECIAL PROJECTS-LAGOON PARK</t>
  </si>
  <si>
    <t>100-5-7-50-7110-331</t>
  </si>
  <si>
    <t>SPECIAL PROJECT- DONATIONS</t>
  </si>
  <si>
    <t>100-5-7-50-7110-332</t>
  </si>
  <si>
    <t>SPECIAL PROJECT-FLAGPOLE</t>
  </si>
  <si>
    <t>332 SPECIAL PROJECT-FLAGPOLE</t>
  </si>
  <si>
    <t>100-5-7-50-7110-333</t>
  </si>
  <si>
    <t>SPECIAL PROJECT-STORY WALK</t>
  </si>
  <si>
    <t>333 SPECIAL PROJECT-STORY WALK</t>
  </si>
  <si>
    <t>100-5-7-50-7110-340</t>
  </si>
  <si>
    <t>100-5-7-50-7110-350</t>
  </si>
  <si>
    <t>100-5-7-50-7110-360</t>
  </si>
  <si>
    <t>100-5-7-50-7110-370</t>
  </si>
  <si>
    <t>LANDSCAPE SUPPLIES</t>
  </si>
  <si>
    <t>370 LANDSCAPE SUPPLIES</t>
  </si>
  <si>
    <t>100-5-7-50-7110-380</t>
  </si>
  <si>
    <t>100-5-7-50-7110-410</t>
  </si>
  <si>
    <t>100-5-7-50-7110-420</t>
  </si>
  <si>
    <t>100-5-7-50-7110-430</t>
  </si>
  <si>
    <t>100-5-7-50-7110-440</t>
  </si>
  <si>
    <t>100-5-7-50-7110-450</t>
  </si>
  <si>
    <t>100-5-7-50-7110-460</t>
  </si>
  <si>
    <t>100-5-7-50-7110-470</t>
  </si>
  <si>
    <t>100-5-7-50-7110-480</t>
  </si>
  <si>
    <t>100-5-7-50-7110-830</t>
  </si>
  <si>
    <t>100-5-7-70-7180-101</t>
  </si>
  <si>
    <t>7180 KERSHAW BEACH</t>
  </si>
  <si>
    <t>100-5-7-70-7180-115</t>
  </si>
  <si>
    <t>100-5-7-70-7180-220</t>
  </si>
  <si>
    <t>100-5-7-70-7180-330</t>
  </si>
  <si>
    <t>KERSHAW BEACH CLEANUP</t>
  </si>
  <si>
    <t>100-5-7-70-7180-340</t>
  </si>
  <si>
    <t>100-5-7-70-7180-350</t>
  </si>
  <si>
    <t>100-5-7-70-7180-360</t>
  </si>
  <si>
    <t>100-5-7-70-7180-370</t>
  </si>
  <si>
    <t>100-5-7-70-7180-380</t>
  </si>
  <si>
    <t>100-5-7-70-7180-410</t>
  </si>
  <si>
    <t>100-5-7-70-7180-420</t>
  </si>
  <si>
    <t>100-5-7-70-7180-430</t>
  </si>
  <si>
    <t>100-5-7-70-7180-450</t>
  </si>
  <si>
    <t>100-5-7-70-7180-470</t>
  </si>
  <si>
    <t>100-5-7-70-7180-830</t>
  </si>
  <si>
    <t>100-5-7-70-7310-101</t>
  </si>
  <si>
    <t>7310 RECREATION-YOUTH PROGRAMS</t>
  </si>
  <si>
    <t>100-5-7-70-7310-120</t>
  </si>
  <si>
    <t>100-5-7-70-7310-340</t>
  </si>
  <si>
    <t>DEPARTMENT SUPPLIES</t>
  </si>
  <si>
    <t>100-5-7-70-7310-380</t>
  </si>
  <si>
    <t>100-5-7-70-7310-430</t>
  </si>
  <si>
    <t>100-5-7-70-7310-830</t>
  </si>
  <si>
    <t>100-5-7-70-7320-101</t>
  </si>
  <si>
    <t>7320 RECREATION-SUMMER DAY CAMP</t>
  </si>
  <si>
    <t>100-5-7-70-7320-115</t>
  </si>
  <si>
    <t>100-5-7-70-7320-120</t>
  </si>
  <si>
    <t>100-5-7-70-7320-340</t>
  </si>
  <si>
    <t>100-5-7-70-7320-360</t>
  </si>
  <si>
    <t>100-5-7-70-7320-380</t>
  </si>
  <si>
    <t>100-5-7-70-7320-420</t>
  </si>
  <si>
    <t>100-5-7-70-7320-430</t>
  </si>
  <si>
    <t>100-5-7-70-7320-431</t>
  </si>
  <si>
    <t>100-5-7-70-7320-470</t>
  </si>
  <si>
    <t>100-5-7-70-7320-490</t>
  </si>
  <si>
    <t>100-5-7-70-7320-830</t>
  </si>
  <si>
    <t>100-5-7-70-7321-101</t>
  </si>
  <si>
    <t>7321 RECREATION-KIDDIE CAMP</t>
  </si>
  <si>
    <t>100-5-7-70-7321-115</t>
  </si>
  <si>
    <t>100-5-7-70-7321-340</t>
  </si>
  <si>
    <t>100-5-7-70-7321-360</t>
  </si>
  <si>
    <t>100-5-7-70-7321-380</t>
  </si>
  <si>
    <t>100-5-7-70-7321-430</t>
  </si>
  <si>
    <t>100-5-7-70-7321-470</t>
  </si>
  <si>
    <t>100-5-7-70-7321-830</t>
  </si>
  <si>
    <t>100-5-7-70-7550-101</t>
  </si>
  <si>
    <t>7550 SPECIAL EVENTS</t>
  </si>
  <si>
    <t>100-5-7-70-7550-115</t>
  </si>
  <si>
    <t>100-5-7-70-7550-120</t>
  </si>
  <si>
    <t>100-5-7-70-7550-340</t>
  </si>
  <si>
    <t>100-5-7-70-7550-430</t>
  </si>
  <si>
    <t>100-5-7-70-7550-480</t>
  </si>
  <si>
    <t>100-5-7-70-7550-481</t>
  </si>
  <si>
    <t>MLK DAY</t>
  </si>
  <si>
    <t>100-5-7-70-7550-830</t>
  </si>
  <si>
    <t>100-5-7-70-7620-101</t>
  </si>
  <si>
    <t>7620 RECREATION-ADULT</t>
  </si>
  <si>
    <t>100-5-7-70-7620-115</t>
  </si>
  <si>
    <t>100-5-7-70-7620-120</t>
  </si>
  <si>
    <t>100-5-7-70-7620-340</t>
  </si>
  <si>
    <t>100-5-7-70-7620-430</t>
  </si>
  <si>
    <t>100-5-7-70-7620-830</t>
  </si>
  <si>
    <t>100-5-7-90-7450-481</t>
  </si>
  <si>
    <t>ONTARIO CO HISTORICAL SOCIETY</t>
  </si>
  <si>
    <t>7450 ONTARIO COUNTY HISTORICAL SOCIETY</t>
  </si>
  <si>
    <t>100-5-7-90-7989-481</t>
  </si>
  <si>
    <t>SALVATION ARMY - PHEONIX PRGM</t>
  </si>
  <si>
    <t>7989 SALVATION ARMY</t>
  </si>
  <si>
    <t>100-5-8-20-8020-101</t>
  </si>
  <si>
    <t>8020 PLANNING AND DEVELOPMENT</t>
  </si>
  <si>
    <t>100-5-8-20-8020-110</t>
  </si>
  <si>
    <t>100-5-8-20-8020-130</t>
  </si>
  <si>
    <t>100-5-8-20-8020-340</t>
  </si>
  <si>
    <t>100-5-8-20-8020-380</t>
  </si>
  <si>
    <t>100-5-8-20-8020-420</t>
  </si>
  <si>
    <t>100-5-8-20-8020-430</t>
  </si>
  <si>
    <t>100-5-8-20-8020-470</t>
  </si>
  <si>
    <t>100-5-8-20-8020-480</t>
  </si>
  <si>
    <t>100-5-8-20-8020-485</t>
  </si>
  <si>
    <t>PUD REVIEW-REIMBURSEMENT</t>
  </si>
  <si>
    <t>100-5-8-20-8020-830</t>
  </si>
  <si>
    <t>100-5-8-50-8160-102</t>
  </si>
  <si>
    <t>8160 WASTE COLLECTION</t>
  </si>
  <si>
    <t>100-5-8-50-8160-115</t>
  </si>
  <si>
    <t>100-5-8-50-8160-120</t>
  </si>
  <si>
    <t>100-5-8-50-8160-130</t>
  </si>
  <si>
    <t>100-5-8-50-8160-131</t>
  </si>
  <si>
    <t>100-5-8-50-8160-310</t>
  </si>
  <si>
    <t>100-5-8-50-8160-320</t>
  </si>
  <si>
    <t>100-5-8-50-8160-340</t>
  </si>
  <si>
    <t>100-5-8-50-8160-360</t>
  </si>
  <si>
    <t>100-5-8-50-8160-430</t>
  </si>
  <si>
    <t>100-5-8-50-8160-440</t>
  </si>
  <si>
    <t>100-5-8-50-8160-830</t>
  </si>
  <si>
    <t>100-5-8-50-8162-102</t>
  </si>
  <si>
    <t>8162 RECYCLING</t>
  </si>
  <si>
    <t>100-5-8-50-8162-120</t>
  </si>
  <si>
    <t>100-5-8-50-8162-130</t>
  </si>
  <si>
    <t>100-5-8-50-8162-131</t>
  </si>
  <si>
    <t>100-5-8-50-8162-310</t>
  </si>
  <si>
    <t>100-5-8-50-8162-320</t>
  </si>
  <si>
    <t>100-5-8-50-8162-340</t>
  </si>
  <si>
    <t>100-5-8-50-8162-360</t>
  </si>
  <si>
    <t>100-5-8-50-8162-440</t>
  </si>
  <si>
    <t>100-5-8-50-8162-830</t>
  </si>
  <si>
    <t>100-5-8-50-8170-102</t>
  </si>
  <si>
    <t>8170 STREET CLEANING</t>
  </si>
  <si>
    <t>100-5-8-50-8170-120</t>
  </si>
  <si>
    <t>100-5-8-50-8170-121</t>
  </si>
  <si>
    <t>100-5-8-50-8170-130</t>
  </si>
  <si>
    <t>100-5-8-50-8170-310</t>
  </si>
  <si>
    <t>100-5-8-50-8170-320</t>
  </si>
  <si>
    <t>100-5-8-50-8170-440</t>
  </si>
  <si>
    <t>100-5-8-50-8170-830</t>
  </si>
  <si>
    <t>100-5-8-90-8410-410</t>
  </si>
  <si>
    <t>PURCHASE OF ELECTRIC (SOLAR)</t>
  </si>
  <si>
    <t>8410 PURCHASE OF ELECTRIC (SOLAR)</t>
  </si>
  <si>
    <t>100-5-9-91-9010-810</t>
  </si>
  <si>
    <t>NYS STATE RETIREMENT</t>
  </si>
  <si>
    <t>9010 NYS RETIREMENT</t>
  </si>
  <si>
    <t>810 NYS STATE RETIREMENT</t>
  </si>
  <si>
    <t>100-5-9-91-9010-811</t>
  </si>
  <si>
    <t>NYS VDC PROGRAM</t>
  </si>
  <si>
    <t>811 NYS VDC PROGRAM</t>
  </si>
  <si>
    <t>100-5-9-91-9015-810</t>
  </si>
  <si>
    <t>FIRE AND POLICE RETIREMENT</t>
  </si>
  <si>
    <t>9015 FIRE AND POLICE RETIREMENT</t>
  </si>
  <si>
    <t>100-5-9-91-9040-840</t>
  </si>
  <si>
    <t>WORKER'S COMPENSATION</t>
  </si>
  <si>
    <t>9040 WORKER'S COMPENSATION</t>
  </si>
  <si>
    <t>840 WORKER'S COMPENSATION</t>
  </si>
  <si>
    <t>100-5-9-91-9050-840</t>
  </si>
  <si>
    <t>UNEMPLOYMENT INSURANCE</t>
  </si>
  <si>
    <t>9050 UNEMPLOYMENT INSURANCE</t>
  </si>
  <si>
    <t>100-5-9-91-9060-800</t>
  </si>
  <si>
    <t>MEDICAL INS - ACTIVE</t>
  </si>
  <si>
    <t>9060 MEDICAL INSURANCE</t>
  </si>
  <si>
    <t>800 MEDICAL  INS - ACTIVE</t>
  </si>
  <si>
    <t>100-5-9-91-9060-801</t>
  </si>
  <si>
    <t>MEDICAL INSURANCE-RETIREE</t>
  </si>
  <si>
    <t>801 MEDICAL INSURANCE-RETIREE</t>
  </si>
  <si>
    <t>100-5-9-91-9061-800</t>
  </si>
  <si>
    <t>DENTAL INS - ACTIVE</t>
  </si>
  <si>
    <t>9061 DENTAL INSURANCE</t>
  </si>
  <si>
    <t>100-5-9-91-9061-801</t>
  </si>
  <si>
    <t>DENTAL INS - RETIREE</t>
  </si>
  <si>
    <t>100-5-9-91-9062-800</t>
  </si>
  <si>
    <t>MEDICAL INS BUYOUT</t>
  </si>
  <si>
    <t>9062 MEDICAL INSURANCE BUYOUT</t>
  </si>
  <si>
    <t>100-5-9-91-9062-801</t>
  </si>
  <si>
    <t>MEDICAL INS BUYOUT - RETIREE</t>
  </si>
  <si>
    <t>100-5-9-91-9062-830</t>
  </si>
  <si>
    <t>MEDICAL INS BUYOUT-FICA</t>
  </si>
  <si>
    <t>100-5-9-91-9063-800</t>
  </si>
  <si>
    <t>HRA EXPENSE - ACTIVE</t>
  </si>
  <si>
    <t>9063 HRA EXPENSE</t>
  </si>
  <si>
    <t>100-5-9-91-9063-801</t>
  </si>
  <si>
    <t>HRA EXPENSE - RETIREE</t>
  </si>
  <si>
    <t>100-5-9-91-9064-800</t>
  </si>
  <si>
    <t>HSA FUNDING-ACTIVE</t>
  </si>
  <si>
    <t>9064 HSA FUNDING</t>
  </si>
  <si>
    <t>100-5-9-91-9064-801</t>
  </si>
  <si>
    <t>HSA FUNDING-RETIREE</t>
  </si>
  <si>
    <t>100-5-9-91-9065-840</t>
  </si>
  <si>
    <t>BENEFITS ADMINISTRATION</t>
  </si>
  <si>
    <t>9065 BENEFITS ADMINISTRATION</t>
  </si>
  <si>
    <t>100-5-9-91-9066-840</t>
  </si>
  <si>
    <t>WELLNESS PROGRAM</t>
  </si>
  <si>
    <t>9066 WELLNESS PROGRAM</t>
  </si>
  <si>
    <t>100-5-9-91-9089-830</t>
  </si>
  <si>
    <t>FICA-OTHER BENEFITS</t>
  </si>
  <si>
    <t>9089 SICK LEAVE BUYOUT</t>
  </si>
  <si>
    <t>100-5-9-91-9089-840</t>
  </si>
  <si>
    <t>SICK LEAVE BUYOUT -ACTIVE EMP</t>
  </si>
  <si>
    <t>100-5-9-91-9089-850</t>
  </si>
  <si>
    <t>TERMINATION/RETIREMENT PAYOUTS</t>
  </si>
  <si>
    <t>850 TERMINATION/RETIREMENT PAYOUTS</t>
  </si>
  <si>
    <t>100-5-9-92-9710-600</t>
  </si>
  <si>
    <t>PRINCIPAL-SERIAL BONDS</t>
  </si>
  <si>
    <t>9710 SERIAL BOND PAYMENTS</t>
  </si>
  <si>
    <t>6 Debt Principal</t>
  </si>
  <si>
    <t>600 PRINCIPAL-SERIAL BONDS</t>
  </si>
  <si>
    <t>100-5-9-92-9710-700</t>
  </si>
  <si>
    <t>INTEREST-SERIAL BONDS</t>
  </si>
  <si>
    <t>7 Debt Interest</t>
  </si>
  <si>
    <t>700 INTEREST-SERIAL BONDS</t>
  </si>
  <si>
    <t>100-5-9-93-9901-900</t>
  </si>
  <si>
    <t>TRANSFER TO DEBT SERVICE (130)</t>
  </si>
  <si>
    <t>9901 INTERFUND TRANSFERS</t>
  </si>
  <si>
    <t>9 Interfund Transfers</t>
  </si>
  <si>
    <t>900 TRANSFER TO DEBT SERVICE (130)</t>
  </si>
  <si>
    <t>100-5-9-93-9901-901</t>
  </si>
  <si>
    <t>TRANSFER TO CAPITAL RES (103)</t>
  </si>
  <si>
    <t>901 TRANSFER TO CAPITAL RES (103)</t>
  </si>
  <si>
    <t>100-5-9-99-9999-900</t>
  </si>
  <si>
    <t>BUDGET CONTINGENCY</t>
  </si>
  <si>
    <t>9999 BUDGET CONTINGENCY</t>
  </si>
  <si>
    <t>Row Labels</t>
  </si>
  <si>
    <t>Calculated Field</t>
  </si>
  <si>
    <t>Solve Order</t>
  </si>
  <si>
    <t>Field</t>
  </si>
  <si>
    <t>Formula</t>
  </si>
  <si>
    <t>Field2</t>
  </si>
  <si>
    <t>='03/31/2018'</t>
  </si>
  <si>
    <t>Calculated Item</t>
  </si>
  <si>
    <t>Item</t>
  </si>
  <si>
    <t>Note:</t>
  </si>
  <si>
    <t>When a cell is updated by more than one formula,</t>
  </si>
  <si>
    <t>the value is set by the formula with the last solve order.</t>
  </si>
  <si>
    <t>To change the solve order for multiple calculated items or fields,</t>
  </si>
  <si>
    <t>on the Options tab, in the Calculations group, click Fields, Items, &amp; Sets, and then click Solve Order.</t>
  </si>
  <si>
    <t>Column1</t>
  </si>
  <si>
    <t>Column2</t>
  </si>
  <si>
    <t>Column3</t>
  </si>
  <si>
    <t>2019
 YTD Encumbrance
 Through March</t>
  </si>
  <si>
    <t>20 Department Fees</t>
  </si>
  <si>
    <t>200 Department Fees</t>
  </si>
  <si>
    <t>30 Intergovernmental Revenue</t>
  </si>
  <si>
    <t>300 Intergovernmental Fees</t>
  </si>
  <si>
    <t>50 License and Permits</t>
  </si>
  <si>
    <t>500 License and Permits</t>
  </si>
  <si>
    <t>620 Miscellaneous</t>
  </si>
  <si>
    <t>49 Interfund Revenue</t>
  </si>
  <si>
    <t>491 Interfund Revenue</t>
  </si>
  <si>
    <t>80 State Aid and Grants</t>
  </si>
  <si>
    <t>800 State Aid</t>
  </si>
  <si>
    <t>501 Reimbursements</t>
  </si>
  <si>
    <t>60 Fines and Forfeitures</t>
  </si>
  <si>
    <t>600 Fines and Forfeitures</t>
  </si>
  <si>
    <t>81 Federal Grants</t>
  </si>
  <si>
    <t>810 Federal Aid</t>
  </si>
  <si>
    <t>201 Kiddie Camp Fees</t>
  </si>
  <si>
    <t>202 Youth Recreation Fees</t>
  </si>
  <si>
    <t>203 Adult Recreation Fees</t>
  </si>
  <si>
    <t>10 Real Property Taxes</t>
  </si>
  <si>
    <t>100 Real Property Taxes</t>
  </si>
  <si>
    <t>110 Non-Property Taxes</t>
  </si>
  <si>
    <t>40 Use of Property and Money</t>
  </si>
  <si>
    <t>400 Use of Money and Property</t>
  </si>
  <si>
    <t>90 Interfund Transfers</t>
  </si>
  <si>
    <t>150</t>
  </si>
  <si>
    <t>150-4-1-10-3089-800</t>
  </si>
  <si>
    <t>150-4-1-50-2705-620</t>
  </si>
  <si>
    <t>DONATIONS - GG</t>
  </si>
  <si>
    <t>150-4-3-30-3389-800</t>
  </si>
  <si>
    <t>STATE AID - POLICE</t>
  </si>
  <si>
    <t>150-4-3-40-3389-800</t>
  </si>
  <si>
    <t>STATE AID - FIRE</t>
  </si>
  <si>
    <t>150-4-5-50-2705-620</t>
  </si>
  <si>
    <t>DONATION-TRANSPORTATION</t>
  </si>
  <si>
    <t>150-4-5-50-3501-800</t>
  </si>
  <si>
    <t>STATE AID - CHIPS</t>
  </si>
  <si>
    <t>150-4-5-50-3597-800</t>
  </si>
  <si>
    <t>STATE AID-TRANS CAPITAL</t>
  </si>
  <si>
    <t>3597 3597</t>
  </si>
  <si>
    <t>150-4-7-50-2362-300</t>
  </si>
  <si>
    <t>FUNDING-OTHER GOVERNMENTS</t>
  </si>
  <si>
    <t>150-4-7-50-2705-620</t>
  </si>
  <si>
    <t>GIFTS &amp; DONATIONS -PARKS</t>
  </si>
  <si>
    <t>150-4-7-50-3897-800</t>
  </si>
  <si>
    <t>STATE AID-CULT &amp; REC CAPITAL</t>
  </si>
  <si>
    <t>3897 STATE AID-CULTURE AND RECREATION CAPITAL</t>
  </si>
  <si>
    <t>150-4-8-50-3989-800</t>
  </si>
  <si>
    <t>STATE AID- HOME &amp; COMMUNITY</t>
  </si>
  <si>
    <t>150-4-9-93-5031-901</t>
  </si>
  <si>
    <t>INTERFUND TRANSFER-OTHER</t>
  </si>
  <si>
    <t>150-4-9-93-5031-902</t>
  </si>
  <si>
    <t>TRANSFER FROM CAPITAL RESERVE</t>
  </si>
  <si>
    <t>200</t>
  </si>
  <si>
    <t>200-4-8-50-2140-200</t>
  </si>
  <si>
    <t>METERED WATER SALES</t>
  </si>
  <si>
    <t>2140 METERED WATER SALES</t>
  </si>
  <si>
    <t>200-4-8-50-2141-200</t>
  </si>
  <si>
    <t>TOWN WATER SALES</t>
  </si>
  <si>
    <t>2141 TOWN WATER SALES</t>
  </si>
  <si>
    <t>200-4-8-50-2142-200</t>
  </si>
  <si>
    <t>UNMETERED WATER SALES</t>
  </si>
  <si>
    <t>2142 UNMETERED WATER SALES</t>
  </si>
  <si>
    <t>200-4-8-50-2144-200</t>
  </si>
  <si>
    <t>WATER SERVICE CHARGES</t>
  </si>
  <si>
    <t>2144 WATER SERVICE CHARGES</t>
  </si>
  <si>
    <t>200-4-8-50-2145-200</t>
  </si>
  <si>
    <t>ON LINE PAYMENT CHARGE</t>
  </si>
  <si>
    <t>2145 ON LINE PAYMENT CHARGES</t>
  </si>
  <si>
    <t>200-4-8-50-2148-200</t>
  </si>
  <si>
    <t>LATE PAYMENT PENALTIES</t>
  </si>
  <si>
    <t>2148 LATE PAYMENT PENALITES</t>
  </si>
  <si>
    <t>200-4-8-50-2801-410</t>
  </si>
  <si>
    <t>INTERFUND REV-STREET LIGHTING</t>
  </si>
  <si>
    <t>200-4-8-50-3489-800</t>
  </si>
  <si>
    <t>STATE GRANT - DOH</t>
  </si>
  <si>
    <t>3489 STATE GRANT-DOH</t>
  </si>
  <si>
    <t>200-4-9-82-2401-400</t>
  </si>
  <si>
    <t>200-4-9-82-2410-400</t>
  </si>
  <si>
    <t>200-4-9-83-2681-610</t>
  </si>
  <si>
    <t>200-4-9-84-2701-620</t>
  </si>
  <si>
    <t>REFUND OF PRIOR YEAR EXP.</t>
  </si>
  <si>
    <t>200-4-9-84-2770-620</t>
  </si>
  <si>
    <t>200-4-9-93-5031-901</t>
  </si>
  <si>
    <t>INTERFUND TRANSFER - OTHER</t>
  </si>
  <si>
    <t>200-4-9-93-5050-900</t>
  </si>
  <si>
    <t>TRANSFER FOR DEBT SERVICE</t>
  </si>
  <si>
    <t>5050 TRANSFER FOR DEBT SERVICE</t>
  </si>
  <si>
    <t>300</t>
  </si>
  <si>
    <t>300-4-8-50-2120-200</t>
  </si>
  <si>
    <t>SEWER RENTS</t>
  </si>
  <si>
    <t>2120 SEWER RENTS</t>
  </si>
  <si>
    <t>300-4-8-50-2122-200</t>
  </si>
  <si>
    <t>SEWER CHARGES</t>
  </si>
  <si>
    <t>2122 SEWER CHARGES</t>
  </si>
  <si>
    <t>300-4-8-50-2128-200</t>
  </si>
  <si>
    <t>2128 LATE PAYMENT PENALTIES</t>
  </si>
  <si>
    <t>300-4-8-50-2374-300</t>
  </si>
  <si>
    <t>SEWER SVCS TO OTHER GOVTS</t>
  </si>
  <si>
    <t>2374 SEWER SERVICES-OTHER GOVERNMENT</t>
  </si>
  <si>
    <t>300-4-8-50-2389-300</t>
  </si>
  <si>
    <t>WWTF LAB FEES</t>
  </si>
  <si>
    <t>2389 WWTF LAB FEES</t>
  </si>
  <si>
    <t>300-4-8-50-2394-300</t>
  </si>
  <si>
    <t>LIQUID WASTE AGREEMENTS</t>
  </si>
  <si>
    <t>2394 LIQUID WASTE AGREEMENTS</t>
  </si>
  <si>
    <t>300-4-8-50-2395-300</t>
  </si>
  <si>
    <t>LATE PAYMENT LIQUID WASTE</t>
  </si>
  <si>
    <t>2395 LATE PAYMENT PENALTIES</t>
  </si>
  <si>
    <t>300-4-8-50-2397-300</t>
  </si>
  <si>
    <t>CAPITAL PROJ - ONTARIO CO</t>
  </si>
  <si>
    <t>2397 2397</t>
  </si>
  <si>
    <t>300-4-8-50-2590-500</t>
  </si>
  <si>
    <t>PERMITS</t>
  </si>
  <si>
    <t>300-4-9-82-2401-400</t>
  </si>
  <si>
    <t>300-4-9-83-2665-610</t>
  </si>
  <si>
    <t>SALES OF EQUIPMENT</t>
  </si>
  <si>
    <t>2665 SALE OF EQUIPMENT</t>
  </si>
  <si>
    <t>300-4-9-83-2681-610</t>
  </si>
  <si>
    <t>300-4-9-84-2701-620</t>
  </si>
  <si>
    <t>300-4-9-84-2770-620</t>
  </si>
  <si>
    <t>300-4-9-93-5031-901</t>
  </si>
  <si>
    <t>300-4-9-93-5050-900</t>
  </si>
  <si>
    <t>150-5-1-10-1680-230</t>
  </si>
  <si>
    <t>TECH - SOFTWARE</t>
  </si>
  <si>
    <t>1680 TECHNOLOGY</t>
  </si>
  <si>
    <t>150-5-1-10-1680-235</t>
  </si>
  <si>
    <t>TECH - EQUIPMENT</t>
  </si>
  <si>
    <t>235 TECH - EQUIPMENT</t>
  </si>
  <si>
    <t>150-5-1-10-1997-211</t>
  </si>
  <si>
    <t>EQUIPMENT-FOLDER SORTER</t>
  </si>
  <si>
    <t>1997 GENERAL GOVERNMENT CAPITAL</t>
  </si>
  <si>
    <t>211 CAPITAL-EQUIPMENT</t>
  </si>
  <si>
    <t>150-5-1-50-1940-219</t>
  </si>
  <si>
    <t>150-5-1-50-1997-212</t>
  </si>
  <si>
    <t>CITY HALL IMPROVEMENTS</t>
  </si>
  <si>
    <t>212 CAPITAL-BUILDING IMPROVEMENTS</t>
  </si>
  <si>
    <t>150-5-1-50-1997-214</t>
  </si>
  <si>
    <t>HURLEY BUILDING IMPROVEMENTS</t>
  </si>
  <si>
    <t>214 CAPITAL-CROSSWALK</t>
  </si>
  <si>
    <t>150-5-1-50-1997-215</t>
  </si>
  <si>
    <t>HURLEY-CENTRAL GARAGE</t>
  </si>
  <si>
    <t>215 CAPITAL-ENGINEERING/STUDY</t>
  </si>
  <si>
    <t>150-5-1-50-1997-216</t>
  </si>
  <si>
    <t>DPW-HURLEY BUILDIG-FURNITURE</t>
  </si>
  <si>
    <t>216 CAPITAL-STREET RESURFACING</t>
  </si>
  <si>
    <t>150-5-1-50-1997-217</t>
  </si>
  <si>
    <t>CITY HALL PARKING LOT</t>
  </si>
  <si>
    <t>217 CAPITAL-OFF STREET PARKING</t>
  </si>
  <si>
    <t>150-5-3-20-3997-210</t>
  </si>
  <si>
    <t>CEO VEHICLES</t>
  </si>
  <si>
    <t>3997 CODE ENFORCEMENT CAPITAL</t>
  </si>
  <si>
    <t>210 CAPITAL-VEHICLES</t>
  </si>
  <si>
    <t>150-5-3-30-3197-210</t>
  </si>
  <si>
    <t>POLICE DEPT - VEHICLES</t>
  </si>
  <si>
    <t>3197 POLICE CAPITAL</t>
  </si>
  <si>
    <t>150-5-3-30-3197-211</t>
  </si>
  <si>
    <t>POLICE DEPT-EQUIPMENT</t>
  </si>
  <si>
    <t>150-5-3-30-3197-212</t>
  </si>
  <si>
    <t>POLICE DEPT--IMPROVEMENTS</t>
  </si>
  <si>
    <t>150-5-3-40-3497-210</t>
  </si>
  <si>
    <t>FIRE DEPT-VEHICLE</t>
  </si>
  <si>
    <t>3497 FIRE DEPT CAPITAL</t>
  </si>
  <si>
    <t>150-5-3-40-3497-211</t>
  </si>
  <si>
    <t>FIRE DEPT EQUIPMENT</t>
  </si>
  <si>
    <t>150-5-3-40-3497-212</t>
  </si>
  <si>
    <t>FIRE DEPT-BUILDING IMP</t>
  </si>
  <si>
    <t>150-5-3-40-3497-213</t>
  </si>
  <si>
    <t>FIRE DEPT PROJECT-APPARATUS BAY FLOOR</t>
  </si>
  <si>
    <t>213 CAPITAL-CITY HALL</t>
  </si>
  <si>
    <t>150-5-3-40-3497-217</t>
  </si>
  <si>
    <t>FIRE DEPT PARKING LOT</t>
  </si>
  <si>
    <t>150-5-5-50-5197-210</t>
  </si>
  <si>
    <t>TRANSPORTATION-ROLLING STOCK</t>
  </si>
  <si>
    <t>5197 TRANSPORTATION CAPITAL</t>
  </si>
  <si>
    <t>150-5-5-50-5197-211</t>
  </si>
  <si>
    <t>TRANSPORTATION - EQUIPMENT</t>
  </si>
  <si>
    <t>150-5-5-50-5197-212</t>
  </si>
  <si>
    <t>TRANP-MULTIPLE STREET PROJECT</t>
  </si>
  <si>
    <t>150-5-5-50-5197-213</t>
  </si>
  <si>
    <t>STREET LIGHTING</t>
  </si>
  <si>
    <t>150-5-5-50-5197-214</t>
  </si>
  <si>
    <t>TRANS - CROSSWALK SAFETY LIGHT</t>
  </si>
  <si>
    <t>150-5-5-50-5197-215</t>
  </si>
  <si>
    <t>OFF STREET PARKING-ANTIS ST</t>
  </si>
  <si>
    <t>150-5-5-50-5197-217</t>
  </si>
  <si>
    <t>OFF STREET PARKING</t>
  </si>
  <si>
    <t>150-5-5-50-5197-219</t>
  </si>
  <si>
    <t>TRAIL PROJECT</t>
  </si>
  <si>
    <t>150-5-5-50-5197-230</t>
  </si>
  <si>
    <t>CHIPS-STREET IMPROVEMENTS</t>
  </si>
  <si>
    <t>150-5-5-50-5197-231</t>
  </si>
  <si>
    <t>CHIPS-2018 CITY PIER</t>
  </si>
  <si>
    <t>231 CHIPS-2018 CITY PIER</t>
  </si>
  <si>
    <t>150-5-5-50-5197-232</t>
  </si>
  <si>
    <t>CHIPS-2018 LAKESHORE DR</t>
  </si>
  <si>
    <t>232 CHIPS-2018  LAKESHORE DR</t>
  </si>
  <si>
    <t>150-5-5-50-5197-233</t>
  </si>
  <si>
    <t>CHIPS-2018 GRANGER STREET</t>
  </si>
  <si>
    <t>233 CHIPS-2018 GRANGER STREET</t>
  </si>
  <si>
    <t>150-5-5-50-5197-234</t>
  </si>
  <si>
    <t>CHIPS-2018 FOSTER ST.</t>
  </si>
  <si>
    <t>234 CHIPS-2018 PROJECT TBD</t>
  </si>
  <si>
    <t>150-5-5-50-5197-235</t>
  </si>
  <si>
    <t>CHIPS-2018 THAD CHAPIN</t>
  </si>
  <si>
    <t>150-5-5-50-5197-236</t>
  </si>
  <si>
    <t>CHIPS-2018 BRISTOL ST</t>
  </si>
  <si>
    <t>236 CHIPS-2018 BRISTOL ST</t>
  </si>
  <si>
    <t>150-5-5-50-5197-237</t>
  </si>
  <si>
    <t>CHIPS-2018 N. MAIN ST,</t>
  </si>
  <si>
    <t>237 CHIPS-2018 N.MAIN ST.</t>
  </si>
  <si>
    <t>150-5-5-50-5197-239</t>
  </si>
  <si>
    <t>CHIPS-SIDEWALKS</t>
  </si>
  <si>
    <t>239 CHIPS-SIDEWALKS</t>
  </si>
  <si>
    <t>150-5-7-50-7197-210</t>
  </si>
  <si>
    <t>PARKS-ROLLING STOCK</t>
  </si>
  <si>
    <t>7197 PARK CAPITAL</t>
  </si>
  <si>
    <t>150-5-7-50-7197-212</t>
  </si>
  <si>
    <t>PARK-SONNENBERG</t>
  </si>
  <si>
    <t>150-5-7-50-7197-213</t>
  </si>
  <si>
    <t>PARK-JEFFERSON</t>
  </si>
  <si>
    <t>150-5-7-50-7197-214</t>
  </si>
  <si>
    <t>PARK-BAKER</t>
  </si>
  <si>
    <t>150-5-7-50-7197-215</t>
  </si>
  <si>
    <t>PARKS - 2018 ATWATER PARK</t>
  </si>
  <si>
    <t>150-5-7-50-7197-216</t>
  </si>
  <si>
    <t>PARK-KERSHAW</t>
  </si>
  <si>
    <t>150-5-7-50-7197-217</t>
  </si>
  <si>
    <t>PARK-CITY PIER PARK</t>
  </si>
  <si>
    <t>150-5-7-50-7197-218</t>
  </si>
  <si>
    <t>PARK- DOG PARK</t>
  </si>
  <si>
    <t>218 CAPITAL-SIDEWALKS</t>
  </si>
  <si>
    <t>150-5-7-50-7197-219</t>
  </si>
  <si>
    <t>CEMETERIES IMRPOVEMENT</t>
  </si>
  <si>
    <t>150-5-8-50-8597-210</t>
  </si>
  <si>
    <t>HOME &amp; COMM-ROLLING STOCK</t>
  </si>
  <si>
    <t>8597 HOME AND COMMUNITY CAPITAL</t>
  </si>
  <si>
    <t>150-5-8-50-8597-211</t>
  </si>
  <si>
    <t>HOME &amp; COMM - EQUIPMENT</t>
  </si>
  <si>
    <t>150-5-8-50-8597-212</t>
  </si>
  <si>
    <t>STORMWATER MGMT</t>
  </si>
  <si>
    <t>200-5-1-90-1320-480</t>
  </si>
  <si>
    <t>200-5-1-90-1375-490</t>
  </si>
  <si>
    <t>CREDIT CARD FEES</t>
  </si>
  <si>
    <t>1375 CREDIT CARD FEES</t>
  </si>
  <si>
    <t>200-5-1-90-1670-490</t>
  </si>
  <si>
    <t>200-5-1-90-1910-480</t>
  </si>
  <si>
    <t>200-5-1-90-1950-490</t>
  </si>
  <si>
    <t>200-5-1-90-1988-491</t>
  </si>
  <si>
    <t>GENERAL FUND OVERHEAD</t>
  </si>
  <si>
    <t>1988 GENERAL FUND OVERHEAD</t>
  </si>
  <si>
    <t>200-5-1-90-1989-490</t>
  </si>
  <si>
    <t>200-5-1-90-1994-490</t>
  </si>
  <si>
    <t>DEPRECIATION</t>
  </si>
  <si>
    <t>1994 DEPRECIATION</t>
  </si>
  <si>
    <t>200-5-1-92-1380-480</t>
  </si>
  <si>
    <t>200-5-8-50-8320-101</t>
  </si>
  <si>
    <t>8320 WATER TREATMENT PLANT</t>
  </si>
  <si>
    <t>200-5-8-50-8320-102</t>
  </si>
  <si>
    <t>200-5-8-50-8320-115</t>
  </si>
  <si>
    <t>200-5-8-50-8320-120</t>
  </si>
  <si>
    <t>200-5-8-50-8320-121</t>
  </si>
  <si>
    <t>200-5-8-50-8320-130</t>
  </si>
  <si>
    <t>200-5-8-50-8320-131</t>
  </si>
  <si>
    <t>200-5-8-50-8320-140</t>
  </si>
  <si>
    <t>SALARIES &amp; WAGES-GRANTS (PR)</t>
  </si>
  <si>
    <t>200-5-8-50-8320-220</t>
  </si>
  <si>
    <t>200-5-8-50-8320-221</t>
  </si>
  <si>
    <t>200-5-8-50-8320-230</t>
  </si>
  <si>
    <t>EQUIPMENT-GRANTS</t>
  </si>
  <si>
    <t>200-5-8-50-8320-310</t>
  </si>
  <si>
    <t>200-5-8-50-8320-340</t>
  </si>
  <si>
    <t>200-5-8-50-8320-350</t>
  </si>
  <si>
    <t>200-5-8-50-8320-360</t>
  </si>
  <si>
    <t>200-5-8-50-8320-370</t>
  </si>
  <si>
    <t>200-5-8-50-8320-380</t>
  </si>
  <si>
    <t>200-5-8-50-8320-410</t>
  </si>
  <si>
    <t>200-5-8-50-8320-420</t>
  </si>
  <si>
    <t>200-5-8-50-8320-430</t>
  </si>
  <si>
    <t>200-5-8-50-8320-431</t>
  </si>
  <si>
    <t>SOFTWARE AND SYSTEM UPDATES</t>
  </si>
  <si>
    <t>200-5-8-50-8320-440</t>
  </si>
  <si>
    <t>200-5-8-50-8320-450</t>
  </si>
  <si>
    <t>200-5-8-50-8320-470</t>
  </si>
  <si>
    <t>200-5-8-50-8320-480</t>
  </si>
  <si>
    <t>200-5-8-50-8320-490</t>
  </si>
  <si>
    <t>200-5-8-50-8320-830</t>
  </si>
  <si>
    <t>200-5-8-50-8340-101</t>
  </si>
  <si>
    <t>8340 WATER DISTRIBUTION</t>
  </si>
  <si>
    <t>200-5-8-50-8340-102</t>
  </si>
  <si>
    <t>200-5-8-50-8340-115</t>
  </si>
  <si>
    <t>200-5-8-50-8340-120</t>
  </si>
  <si>
    <t>200-5-8-50-8340-121</t>
  </si>
  <si>
    <t>200-5-8-50-8340-122</t>
  </si>
  <si>
    <t>200-5-8-50-8340-130</t>
  </si>
  <si>
    <t>200-5-8-50-8340-131</t>
  </si>
  <si>
    <t>200-5-8-50-8340-220</t>
  </si>
  <si>
    <t>200-5-8-50-8340-310</t>
  </si>
  <si>
    <t>200-5-8-50-8340-340</t>
  </si>
  <si>
    <t>200-5-8-50-8340-360</t>
  </si>
  <si>
    <t>200-5-8-50-8340-380</t>
  </si>
  <si>
    <t>200-5-8-50-8340-410</t>
  </si>
  <si>
    <t>200-5-8-50-8340-420</t>
  </si>
  <si>
    <t>200-5-8-50-8340-430</t>
  </si>
  <si>
    <t>200-5-8-50-8340-431</t>
  </si>
  <si>
    <t>200-5-8-50-8340-440</t>
  </si>
  <si>
    <t>200-5-8-50-8340-450</t>
  </si>
  <si>
    <t>200-5-8-50-8340-460</t>
  </si>
  <si>
    <t>RENTAL OF EQUIP &amp; BUILDINGS</t>
  </si>
  <si>
    <t>200-5-8-50-8340-470</t>
  </si>
  <si>
    <t>200-5-8-50-8340-480</t>
  </si>
  <si>
    <t>200-5-8-50-8340-490</t>
  </si>
  <si>
    <t>200-5-8-50-8340-830</t>
  </si>
  <si>
    <t>200-5-8-50-8389-490</t>
  </si>
  <si>
    <t>OTHER - LOSS ON REFUNDUNDING</t>
  </si>
  <si>
    <t>8389 WATERSHED</t>
  </si>
  <si>
    <t>200-5-8-50-8397-211</t>
  </si>
  <si>
    <t>CAPITAL-EQUIPMENT (CASH)</t>
  </si>
  <si>
    <t>8397 WATER FUND-CAPITAL</t>
  </si>
  <si>
    <t>200-5-8-50-8397-240</t>
  </si>
  <si>
    <t>WTP VEHICLES- WTP RESERVE (203)</t>
  </si>
  <si>
    <t>240 VEHICLES- WTP RESERVE (203)</t>
  </si>
  <si>
    <t>200-5-8-50-8397-241</t>
  </si>
  <si>
    <t>WTP EQUIP- PUMP/MOTOR/METERS (203)</t>
  </si>
  <si>
    <t>241 EQUIPMENT-WTP PUMP/MOTOR (203)</t>
  </si>
  <si>
    <t>200-5-8-50-8397-242</t>
  </si>
  <si>
    <t>WTP BUILDING IMP -WTP RES (203)</t>
  </si>
  <si>
    <t>242 BUILDING IMP -WTP RES (203)</t>
  </si>
  <si>
    <t>200-5-8-50-8397-243</t>
  </si>
  <si>
    <t>WTP COMPUTER AND SOFTWARE (203)</t>
  </si>
  <si>
    <t>243 CAPITAL</t>
  </si>
  <si>
    <t>200-5-8-50-8397-244</t>
  </si>
  <si>
    <t>WTP EQUIPMENT-OTHER (203)</t>
  </si>
  <si>
    <t>244 VEHICLES - PLANT (F) (303)</t>
  </si>
  <si>
    <t>200-5-8-50-8397-245</t>
  </si>
  <si>
    <t>2017 ELECTRIC PROJECT WTP (203)</t>
  </si>
  <si>
    <t>245 2017 ELECTRIC PROJECT WTP (203</t>
  </si>
  <si>
    <t>200-5-8-50-8397-246</t>
  </si>
  <si>
    <t>2017 CHLORINE SYS- WTP (203)</t>
  </si>
  <si>
    <t>246 2017 CHLORINE SYS- WTP (203)</t>
  </si>
  <si>
    <t>200-5-8-50-8397-247</t>
  </si>
  <si>
    <t>2018 DECANT TANK WTP (203)</t>
  </si>
  <si>
    <t>247 2018 DECANT TANK WTP (203)</t>
  </si>
  <si>
    <t>200-5-8-50-8397-248</t>
  </si>
  <si>
    <t>2018 TIE IN PROJECT (203)</t>
  </si>
  <si>
    <t>248 2018 TIE IN PROJECT</t>
  </si>
  <si>
    <t>200-5-8-50-8397-249</t>
  </si>
  <si>
    <t>WTP CAPITAL-ENGINEERING OTHER (203)</t>
  </si>
  <si>
    <t>249 WTP CAPITAL - ENGINEERING OTHER</t>
  </si>
  <si>
    <t>200-5-8-50-8397-250</t>
  </si>
  <si>
    <t>WD VEHICLES-WDSR RES (201)</t>
  </si>
  <si>
    <t>250 VEHICLES-WDSR RES (201)</t>
  </si>
  <si>
    <t>200-5-8-50-8397-251</t>
  </si>
  <si>
    <t>WD WATER METER PROJECT (201)</t>
  </si>
  <si>
    <t>251 HURLEY BLD- CONSTRUCTION</t>
  </si>
  <si>
    <t>200-5-8-50-8397-252</t>
  </si>
  <si>
    <t>WD WATER MAIN REPLACEMENT (201)</t>
  </si>
  <si>
    <t>252 HURLEY BLD - ENGINEERING</t>
  </si>
  <si>
    <t>200-5-8-50-8397-256</t>
  </si>
  <si>
    <t>WD ENGINEERING - WDSR RES (201)</t>
  </si>
  <si>
    <t>256 ENGINEERING - WDSR RES (201)</t>
  </si>
  <si>
    <t>200-5-8-50-8397-257</t>
  </si>
  <si>
    <t>WD CAPITAL-OTHER ROLLING STOCK (201)</t>
  </si>
  <si>
    <t>257 CAPITAL-OTHER ROLLING STOCK</t>
  </si>
  <si>
    <t>200-5-9-91-9010-810</t>
  </si>
  <si>
    <t>NYS GENERAL RETIREMENT</t>
  </si>
  <si>
    <t>200-5-9-91-9010-811</t>
  </si>
  <si>
    <t>PENSION (CONTRA GASB 68)</t>
  </si>
  <si>
    <t>200-5-9-91-9040-840</t>
  </si>
  <si>
    <t>200-5-9-91-9060-800</t>
  </si>
  <si>
    <t>200-5-9-91-9060-801</t>
  </si>
  <si>
    <t>MEDICAL INS - RETIREES</t>
  </si>
  <si>
    <t>200-5-9-91-9061-800</t>
  </si>
  <si>
    <t>200-5-9-91-9062-800</t>
  </si>
  <si>
    <t>MEDICAL INSURANCE BUYOUT</t>
  </si>
  <si>
    <t>200-5-9-91-9062-830</t>
  </si>
  <si>
    <t>MEDICAL INS BUYOUT - FICA</t>
  </si>
  <si>
    <t>200-5-9-91-9063-800</t>
  </si>
  <si>
    <t>HRA EXPENSE</t>
  </si>
  <si>
    <t>200-5-9-91-9064-800</t>
  </si>
  <si>
    <t>HSA FUNDING - ACTIVE</t>
  </si>
  <si>
    <t>200-5-9-91-9065-840</t>
  </si>
  <si>
    <t>200-5-9-91-9089-800</t>
  </si>
  <si>
    <t>COMPENSATED ABSENCES</t>
  </si>
  <si>
    <t>200-5-9-91-9089-830</t>
  </si>
  <si>
    <t>200-5-9-91-9089-840</t>
  </si>
  <si>
    <t>SICK LEAVE BUYBACK</t>
  </si>
  <si>
    <t>200-5-9-91-9089-850</t>
  </si>
  <si>
    <t>RETIREMENT PAYOUTS</t>
  </si>
  <si>
    <t>200-5-9-91-9089-852</t>
  </si>
  <si>
    <t>OTHER POST EMPLOYMENT BENEFITS</t>
  </si>
  <si>
    <t>852 OTHER POST EMPLOYMENT BENEFITS</t>
  </si>
  <si>
    <t>200-5-9-92-9710-600</t>
  </si>
  <si>
    <t>200-5-9-92-9710-700</t>
  </si>
  <si>
    <t>200-5-9-93-9901-901</t>
  </si>
  <si>
    <t>TRANSFER TO RESERVE FUNDS</t>
  </si>
  <si>
    <t>200-5-9-93-9901-903</t>
  </si>
  <si>
    <t>TRANSFER GENERAL FUND-ROI</t>
  </si>
  <si>
    <t>903 TRANSFER GENERAL FUND-ROI</t>
  </si>
  <si>
    <t>300-5-1-90-1320-480</t>
  </si>
  <si>
    <t>300-5-1-90-1670-490</t>
  </si>
  <si>
    <t>300-5-1-90-1910-480</t>
  </si>
  <si>
    <t>300-5-1-90-1988-491</t>
  </si>
  <si>
    <t>300-5-1-90-1989-490</t>
  </si>
  <si>
    <t>300-5-1-90-1994-490</t>
  </si>
  <si>
    <t>300-5-1-92-1380-480</t>
  </si>
  <si>
    <t>300-5-8-50-8120-101</t>
  </si>
  <si>
    <t>8120 SEWER COLLECTION</t>
  </si>
  <si>
    <t>300-5-8-50-8120-102</t>
  </si>
  <si>
    <t>300-5-8-50-8120-120</t>
  </si>
  <si>
    <t>300-5-8-50-8120-122</t>
  </si>
  <si>
    <t>300-5-8-50-8120-130</t>
  </si>
  <si>
    <t>300-5-8-50-8120-131</t>
  </si>
  <si>
    <t>300-5-8-50-8120-220</t>
  </si>
  <si>
    <t>300-5-8-50-8120-310</t>
  </si>
  <si>
    <t>300-5-8-50-8120-340</t>
  </si>
  <si>
    <t>300-5-8-50-8120-360</t>
  </si>
  <si>
    <t>300-5-8-50-8120-380</t>
  </si>
  <si>
    <t>300-5-8-50-8120-410</t>
  </si>
  <si>
    <t>300-5-8-50-8120-420</t>
  </si>
  <si>
    <t>300-5-8-50-8120-430</t>
  </si>
  <si>
    <t>300-5-8-50-8120-440</t>
  </si>
  <si>
    <t>300-5-8-50-8120-450</t>
  </si>
  <si>
    <t>300-5-8-50-8120-460</t>
  </si>
  <si>
    <t>EQUIPMENT RENTAL</t>
  </si>
  <si>
    <t>300-5-8-50-8120-470</t>
  </si>
  <si>
    <t>300-5-8-50-8120-480</t>
  </si>
  <si>
    <t>300-5-8-50-8120-830</t>
  </si>
  <si>
    <t>300-5-8-50-8130-101</t>
  </si>
  <si>
    <t>8130 WATER RESOURCE RECOVERY FACILITY</t>
  </si>
  <si>
    <t>300-5-8-50-8130-102</t>
  </si>
  <si>
    <t>300-5-8-50-8130-115</t>
  </si>
  <si>
    <t>300-5-8-50-8130-120</t>
  </si>
  <si>
    <t>300-5-8-50-8130-130</t>
  </si>
  <si>
    <t>300-5-8-50-8130-131</t>
  </si>
  <si>
    <t>300-5-8-50-8130-220</t>
  </si>
  <si>
    <t>300-5-8-50-8130-310</t>
  </si>
  <si>
    <t>300-5-8-50-8130-340</t>
  </si>
  <si>
    <t>DEPARTMENTAL SUPPLES</t>
  </si>
  <si>
    <t>300-5-8-50-8130-350</t>
  </si>
  <si>
    <t>300-5-8-50-8130-360</t>
  </si>
  <si>
    <t>300-5-8-50-8130-370</t>
  </si>
  <si>
    <t>LANDSCAPING SUPPLIES</t>
  </si>
  <si>
    <t>300-5-8-50-8130-380</t>
  </si>
  <si>
    <t>300-5-8-50-8130-410</t>
  </si>
  <si>
    <t>300-5-8-50-8130-420</t>
  </si>
  <si>
    <t>300-5-8-50-8130-430</t>
  </si>
  <si>
    <t>300-5-8-50-8130-431</t>
  </si>
  <si>
    <t>300-5-8-50-8130-440</t>
  </si>
  <si>
    <t>VEHICLE REPARIS</t>
  </si>
  <si>
    <t>300-5-8-50-8130-450</t>
  </si>
  <si>
    <t>EQUIP. &amp; BLDG REPAIRS</t>
  </si>
  <si>
    <t>300-5-8-50-8130-460</t>
  </si>
  <si>
    <t>300-5-8-50-8130-470</t>
  </si>
  <si>
    <t>300-5-8-50-8130-480</t>
  </si>
  <si>
    <t>300-5-8-50-8130-830</t>
  </si>
  <si>
    <t>300-5-8-50-8189-490</t>
  </si>
  <si>
    <t>OTHER - LOSS ON REFUNDING</t>
  </si>
  <si>
    <t>8189 LOSS ON REFUNDING</t>
  </si>
  <si>
    <t>300-5-8-50-8197-215</t>
  </si>
  <si>
    <t>CAPITAL-ENGINEERING (CASH)</t>
  </si>
  <si>
    <t>8197 SEWER FUND- CAPITAL</t>
  </si>
  <si>
    <t>300-5-8-50-8197-240</t>
  </si>
  <si>
    <t>COLLECTION SYSTEM (B) 303</t>
  </si>
  <si>
    <t>300-5-8-50-8197-241</t>
  </si>
  <si>
    <t>EQUIP JOINT (C) (303)</t>
  </si>
  <si>
    <t>300-5-8-50-8197-242</t>
  </si>
  <si>
    <t>EQUIPMENT-PUMP STATION (D) 303</t>
  </si>
  <si>
    <t>300-5-8-50-8197-244</t>
  </si>
  <si>
    <t>VEHICLES - PLANT (F) (303)</t>
  </si>
  <si>
    <t>300-5-8-50-8197-245</t>
  </si>
  <si>
    <t>EFFLUENT DISINFECTIO (C) (303)</t>
  </si>
  <si>
    <t>300-5-8-50-8197-250</t>
  </si>
  <si>
    <t>VEHICLES-COLLECTION (E) (303)</t>
  </si>
  <si>
    <t>300-5-8-50-8197-251</t>
  </si>
  <si>
    <t>EQUIPMENT-WW COLLECTION (302)</t>
  </si>
  <si>
    <t>300-5-8-50-8197-255</t>
  </si>
  <si>
    <t>ENG-MULTIPLE STREET PROJECT</t>
  </si>
  <si>
    <t>255 ENG-LAKESHORE LIFT STATION</t>
  </si>
  <si>
    <t>300-5-9-91-9010-810</t>
  </si>
  <si>
    <t>NYS GENERAL RETIRMENT</t>
  </si>
  <si>
    <t>300-5-9-91-9010-811</t>
  </si>
  <si>
    <t>300-5-9-91-9040-840</t>
  </si>
  <si>
    <t>300-5-9-91-9050-840</t>
  </si>
  <si>
    <t>300-5-9-91-9060-800</t>
  </si>
  <si>
    <t>300-5-9-91-9060-801</t>
  </si>
  <si>
    <t>300-5-9-91-9061-800</t>
  </si>
  <si>
    <t>300-5-9-91-9061-801</t>
  </si>
  <si>
    <t>300-5-9-91-9062-800</t>
  </si>
  <si>
    <t>300-5-9-91-9062-830</t>
  </si>
  <si>
    <t>300-5-9-91-9063-800</t>
  </si>
  <si>
    <t>300-5-9-91-9063-801</t>
  </si>
  <si>
    <t>HRA EXPENSE-RETIREES</t>
  </si>
  <si>
    <t>300-5-9-91-9064-800</t>
  </si>
  <si>
    <t>300-5-9-91-9064-801</t>
  </si>
  <si>
    <t>HSA FUNDING-RETIRED</t>
  </si>
  <si>
    <t>300-5-9-91-9065-840</t>
  </si>
  <si>
    <t>300-5-9-91-9089-800</t>
  </si>
  <si>
    <t>300-5-9-91-9089-830</t>
  </si>
  <si>
    <t>300-5-9-91-9089-840</t>
  </si>
  <si>
    <t>UNUSED SICK LEAVE</t>
  </si>
  <si>
    <t>300-5-9-91-9089-850</t>
  </si>
  <si>
    <t>300-5-9-91-9089-852</t>
  </si>
  <si>
    <t>300-5-9-92-9710-600</t>
  </si>
  <si>
    <t>300-5-9-92-9710-700</t>
  </si>
  <si>
    <t>300-5-9-93-9901-900</t>
  </si>
  <si>
    <t>TRANSFER TO DEBT SERVICE</t>
  </si>
  <si>
    <t>300-5-9-93-9901-901</t>
  </si>
  <si>
    <t>Grand Total</t>
  </si>
  <si>
    <t>Sum of 2019
 Total Budget</t>
  </si>
  <si>
    <t>Sum of 2019
 YTD Activity
 Through March</t>
  </si>
  <si>
    <t>Sum of 2018
 YTD Activity
 Through March</t>
  </si>
  <si>
    <t>Sum of 2018
 Total Activity</t>
  </si>
  <si>
    <t>Sum of 2017
 YTD Activity
 Through March</t>
  </si>
  <si>
    <t>Sum of 2017
 Total Activity</t>
  </si>
  <si>
    <t>41 Interfund Revenue</t>
  </si>
  <si>
    <t>61 Insurance Recoveries</t>
  </si>
  <si>
    <t>610 Sale of Property and Compensation for Loss</t>
  </si>
  <si>
    <t>610 Sale of Property and Compensation for Lossv</t>
  </si>
  <si>
    <t>61 Sale of Property and Compensation for Loss</t>
  </si>
  <si>
    <t>62 Miscellaneous</t>
  </si>
  <si>
    <t>11 Non-Property Taxes</t>
  </si>
  <si>
    <t>410 Interfund Revenue</t>
  </si>
  <si>
    <t>901 Interfund Transfer</t>
  </si>
  <si>
    <t>Sum of Field1</t>
  </si>
  <si>
    <t>(All)</t>
  </si>
  <si>
    <t>Sum of Field2</t>
  </si>
  <si>
    <t>Sum of Field3</t>
  </si>
  <si>
    <t>2018 % of Total.</t>
  </si>
  <si>
    <t>2017 % of Total.</t>
  </si>
  <si>
    <t>2018 % of Total…</t>
  </si>
  <si>
    <t>2017 % of Total…</t>
  </si>
  <si>
    <t>2019 % of Budget….</t>
  </si>
  <si>
    <t>2019 % of Budget.</t>
  </si>
  <si>
    <t>10 General Government</t>
  </si>
  <si>
    <t>20 Code Enforecment/Planning</t>
  </si>
  <si>
    <t>30 Police Department</t>
  </si>
  <si>
    <t>40 Fire Department</t>
  </si>
  <si>
    <t>50 Department of Public Works</t>
  </si>
  <si>
    <t xml:space="preserve">70 Recreation </t>
  </si>
  <si>
    <t>90 Other Expenditures</t>
  </si>
  <si>
    <t>91 Employee Benefits</t>
  </si>
  <si>
    <t>93 Interfund Transfer</t>
  </si>
  <si>
    <t>99 Budget Contingency</t>
  </si>
  <si>
    <t>92 Debt Service</t>
  </si>
  <si>
    <t>100-5-3-90-2989-490</t>
  </si>
  <si>
    <t>2019 1st Qtr</t>
  </si>
  <si>
    <t>2018 1st Qtr</t>
  </si>
  <si>
    <t>2017 1st Qtr</t>
  </si>
  <si>
    <t>Sum of 2019 1st Qtr</t>
  </si>
  <si>
    <t>Sum of 2018 1st Qtr</t>
  </si>
  <si>
    <t>Sum of 2017 1st Qtr</t>
  </si>
  <si>
    <t>REVENUE</t>
  </si>
  <si>
    <t>% of 1st  Qtr to Total Budget</t>
  </si>
  <si>
    <t>% of 1st  Qtr to Total Year 2017</t>
  </si>
  <si>
    <t>% of 1st  Qtr to Total Year 2018</t>
  </si>
  <si>
    <t>Budget Adjustments</t>
  </si>
  <si>
    <t>Adopted budget</t>
  </si>
  <si>
    <t>Adopted Budget</t>
  </si>
  <si>
    <t>Sum of Adopted Budget</t>
  </si>
  <si>
    <t>Sum of Budget Adjustments</t>
  </si>
  <si>
    <t>Sum of Adopted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</si>
</sst>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13" x14ac:knownFonts="1">
    <font>
      <sz val="10"/>
      <color rgb="FF000000"/>
      <name val="Arial"/>
      <charset val="1"/>
    </font>
    <font>
      <b/>
      <sz val="8"/>
      <color rgb="FF000000"/>
      <name val="Calibri"/>
      <charset val="1"/>
    </font>
    <font>
      <sz val="8"/>
      <color rgb="FF000000"/>
      <name val="Calibri"/>
      <charset val="1"/>
    </font>
    <font>
      <sz val="10"/>
      <color rgb="FF000000"/>
      <name val="Arial"/>
      <charset val="1"/>
    </font>
    <font>
      <b/>
      <i/>
      <sz val="10"/>
      <color rgb="FF000000"/>
      <name val="Arial"/>
      <charset val="1"/>
    </font>
    <font>
      <b/>
      <sz val="10"/>
      <color rgb="FF000000"/>
      <name val="Arial"/>
      <charset val="1"/>
    </font>
    <font>
      <sz val="8"/>
      <color rgb="FF000000"/>
      <name val="Calibri"/>
      <family val="2"/>
      <charset val="1"/>
    </font>
    <font>
      <b/>
      <sz val="8"/>
      <color rgb="FF000000"/>
      <name val="Calibri"/>
      <family val="2"/>
      <charset val="1"/>
    </font>
    <font>
      <sz val="10"/>
      <name val="Arial"/>
      <family val="2"/>
    </font>
    <font>
      <sz val="18"/>
      <name val="Times New Roman"/>
      <family val="1"/>
    </font>
    <font>
      <sz val="24"/>
      <color rgb="FF000000"/>
      <name val="Times New Roman"/>
      <family val="1"/>
    </font>
    <font>
      <sz val="8"/>
      <color rgb="FF000000"/>
      <name val="Calibri"/>
      <family val="2"/>
    </font>
    <font>
      <sz val="10"/>
      <color rgb="FF000000"/>
      <name val="Arial"/>
      <family val="2"/>
    </font>
  </fonts>
  <fills count="6">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5" tint="0.79998168889431442"/>
        <bgColor indexed="64"/>
      </patternFill>
    </fill>
  </fills>
  <borders count="2">
    <border>
      <left/>
      <right/>
      <top/>
      <bottom/>
      <diagonal/>
    </border>
    <border>
      <left/>
      <right/>
      <top/>
      <bottom style="thin">
        <color indexed="8"/>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53">
    <xf numFmtId="0" fontId="0" fillId="0" borderId="0" xfId="0"/>
    <xf numFmtId="0" fontId="1" fillId="0" borderId="0" xfId="0" applyFont="1" applyFill="1"/>
    <xf numFmtId="0" fontId="1" fillId="0" borderId="0" xfId="0" applyFont="1" applyFill="1" applyAlignment="1">
      <alignment horizontal="right" wrapText="1"/>
    </xf>
    <xf numFmtId="0" fontId="2" fillId="0" borderId="0" xfId="0" applyFont="1" applyFill="1" applyAlignment="1">
      <alignment vertical="top"/>
    </xf>
    <xf numFmtId="0" fontId="2" fillId="0" borderId="0" xfId="0" applyFont="1" applyFill="1" applyAlignment="1">
      <alignment horizontal="righ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5" fillId="0" borderId="1" xfId="0" applyFont="1" applyBorder="1"/>
    <xf numFmtId="43" fontId="0" fillId="0" borderId="0" xfId="1" applyFont="1"/>
    <xf numFmtId="43" fontId="1" fillId="0" borderId="0" xfId="1" applyFont="1" applyFill="1" applyAlignment="1">
      <alignment horizontal="right" wrapText="1"/>
    </xf>
    <xf numFmtId="43" fontId="2" fillId="0" borderId="0" xfId="1" applyFont="1" applyFill="1" applyAlignment="1">
      <alignment horizontal="right" vertical="top"/>
    </xf>
    <xf numFmtId="164" fontId="0" fillId="0" borderId="0" xfId="1" applyNumberFormat="1" applyFont="1"/>
    <xf numFmtId="164" fontId="0" fillId="0" borderId="0" xfId="0" applyNumberFormat="1"/>
    <xf numFmtId="164" fontId="0" fillId="0" borderId="0" xfId="0" applyNumberFormat="1" applyAlignment="1">
      <alignment horizontal="center" wrapText="1"/>
    </xf>
    <xf numFmtId="0" fontId="6" fillId="0" borderId="0" xfId="0" applyFont="1" applyFill="1" applyAlignment="1">
      <alignment vertical="top"/>
    </xf>
    <xf numFmtId="10" fontId="0" fillId="0" borderId="0" xfId="0" applyNumberFormat="1"/>
    <xf numFmtId="0" fontId="0" fillId="0" borderId="0" xfId="0" applyAlignment="1">
      <alignment wrapText="1"/>
    </xf>
    <xf numFmtId="0" fontId="0" fillId="0" borderId="0" xfId="0" pivotButton="1" applyAlignment="1">
      <alignment wrapText="1"/>
    </xf>
    <xf numFmtId="43" fontId="7" fillId="0" borderId="0" xfId="1" applyFont="1" applyFill="1" applyAlignment="1">
      <alignment horizontal="right" wrapText="1"/>
    </xf>
    <xf numFmtId="165" fontId="7" fillId="0" borderId="0" xfId="2" applyNumberFormat="1" applyFont="1" applyFill="1" applyAlignment="1">
      <alignment horizontal="right" wrapText="1"/>
    </xf>
    <xf numFmtId="165" fontId="2" fillId="0" borderId="0" xfId="2" applyNumberFormat="1" applyFont="1" applyFill="1" applyAlignment="1">
      <alignment horizontal="right" vertical="top"/>
    </xf>
    <xf numFmtId="165" fontId="0" fillId="0" borderId="0" xfId="2" applyNumberFormat="1" applyFont="1"/>
    <xf numFmtId="0" fontId="7" fillId="0" borderId="0" xfId="0" applyFont="1" applyFill="1" applyAlignment="1">
      <alignment horizontal="right" wrapText="1"/>
    </xf>
    <xf numFmtId="0" fontId="0" fillId="0" borderId="0" xfId="0" applyAlignment="1">
      <alignment horizontal="center" wrapText="1"/>
    </xf>
    <xf numFmtId="17" fontId="7" fillId="0" borderId="0" xfId="1" applyNumberFormat="1" applyFont="1" applyFill="1" applyAlignment="1">
      <alignment horizontal="right" wrapText="1"/>
    </xf>
    <xf numFmtId="0" fontId="8" fillId="2" borderId="0" xfId="0" applyFont="1" applyFill="1" applyAlignment="1"/>
    <xf numFmtId="0" fontId="8" fillId="0" borderId="0" xfId="0" applyFont="1" applyFill="1" applyAlignment="1"/>
    <xf numFmtId="0" fontId="9" fillId="3" borderId="0" xfId="0" applyFont="1" applyFill="1" applyAlignment="1">
      <alignment horizontal="center"/>
    </xf>
    <xf numFmtId="0" fontId="10" fillId="0" borderId="0" xfId="0" pivotButton="1" applyFont="1" applyAlignment="1">
      <alignment horizontal="center" wrapText="1"/>
    </xf>
    <xf numFmtId="0" fontId="0" fillId="2" borderId="0" xfId="0" applyFill="1"/>
    <xf numFmtId="0" fontId="0" fillId="4" borderId="0" xfId="0" applyFill="1"/>
    <xf numFmtId="0" fontId="0" fillId="4" borderId="0" xfId="0" applyFill="1" applyAlignment="1"/>
    <xf numFmtId="0" fontId="0" fillId="5" borderId="0" xfId="0" applyFill="1" applyAlignment="1">
      <alignment horizontal="center" wrapText="1"/>
    </xf>
    <xf numFmtId="10" fontId="0" fillId="5" borderId="0" xfId="0" applyNumberFormat="1" applyFill="1"/>
    <xf numFmtId="43" fontId="11" fillId="0" borderId="0" xfId="1" applyFont="1" applyFill="1" applyAlignment="1">
      <alignment horizontal="right" vertical="top"/>
    </xf>
    <xf numFmtId="0" fontId="11" fillId="0" borderId="0" xfId="0" applyFont="1" applyFill="1" applyAlignment="1">
      <alignment vertical="top"/>
    </xf>
    <xf numFmtId="0" fontId="11" fillId="0" borderId="0" xfId="0" applyFont="1" applyFill="1" applyAlignment="1">
      <alignment horizontal="right" vertical="top"/>
    </xf>
    <xf numFmtId="0" fontId="8" fillId="3" borderId="0" xfId="0" applyFont="1" applyFill="1"/>
    <xf numFmtId="0" fontId="7" fillId="0" borderId="0" xfId="0" applyFont="1" applyFill="1" applyAlignment="1">
      <alignment wrapText="1"/>
    </xf>
    <xf numFmtId="43" fontId="7" fillId="0" borderId="0" xfId="1" applyFont="1" applyFill="1" applyAlignment="1">
      <alignment wrapText="1"/>
    </xf>
    <xf numFmtId="43" fontId="2" fillId="0" borderId="0" xfId="1" applyFont="1" applyFill="1" applyAlignment="1">
      <alignment vertical="top"/>
    </xf>
    <xf numFmtId="43" fontId="6" fillId="0" borderId="0" xfId="1" applyFont="1" applyFill="1" applyAlignment="1">
      <alignment vertical="top"/>
    </xf>
    <xf numFmtId="43" fontId="2" fillId="0" borderId="0" xfId="0" applyNumberFormat="1" applyFont="1" applyFill="1" applyAlignment="1">
      <alignment vertical="top"/>
    </xf>
    <xf numFmtId="43" fontId="6" fillId="0" borderId="0" xfId="0" applyNumberFormat="1" applyFont="1" applyFill="1" applyAlignment="1">
      <alignment vertical="top"/>
    </xf>
    <xf numFmtId="43" fontId="6" fillId="0" borderId="0" xfId="0" applyNumberFormat="1" applyFont="1" applyFill="1" applyAlignment="1">
      <alignment vertical="top" wrapText="1"/>
    </xf>
    <xf numFmtId="43" fontId="11" fillId="0" borderId="0" xfId="1" applyFont="1" applyFill="1" applyAlignment="1">
      <alignment vertical="top"/>
    </xf>
    <xf numFmtId="43" fontId="12" fillId="0" borderId="0" xfId="1" applyFont="1"/>
    <xf numFmtId="43" fontId="11" fillId="0" borderId="0" xfId="1" applyFont="1" applyFill="1" applyAlignment="1">
      <alignment horizontal="right" wrapText="1"/>
    </xf>
    <xf numFmtId="0" fontId="0" fillId="0" borderId="0" xfId="0" applyFill="1"/>
    <xf numFmtId="0" fontId="8" fillId="2" borderId="0" xfId="0" applyFont="1" applyFill="1"/>
    <xf numFmtId="0" fontId="0" fillId="2" borderId="0" xfId="0" applyFill="1" applyAlignment="1">
      <alignment horizontal="center"/>
    </xf>
  </cellXfs>
  <cellStyles count="3">
    <cellStyle name="Comma" xfId="1" builtinId="3"/>
    <cellStyle name="Normal" xfId="0" builtinId="0"/>
    <cellStyle name="Percent" xfId="2" builtinId="5"/>
  </cellStyles>
  <dxfs count="430">
    <dxf>
      <numFmt numFmtId="164" formatCode="_(* #,##0_);_(* \(#,##0\);_(* &quot;-&quot;??_);_(@_)"/>
    </dxf>
    <dxf>
      <alignment wrapText="1"/>
    </dxf>
    <dxf>
      <alignment horizontal="center"/>
    </dxf>
    <dxf>
      <numFmt numFmtId="14" formatCode="0.00%"/>
    </dxf>
    <dxf>
      <alignment wrapText="1"/>
    </dxf>
    <dxf>
      <alignment horizontal="center"/>
    </dxf>
    <dxf>
      <numFmt numFmtId="14" formatCode="0.00%"/>
    </dxf>
    <dxf>
      <numFmt numFmtId="14" formatCode="0.00%"/>
    </dxf>
    <dxf>
      <alignment wrapText="1"/>
    </dxf>
    <dxf>
      <alignment horizontal="center"/>
    </dxf>
    <dxf>
      <alignment wrapText="1"/>
    </dxf>
    <dxf>
      <alignment horizontal="center"/>
    </dxf>
    <dxf>
      <alignment wrapText="1"/>
    </dxf>
    <dxf>
      <alignment horizontal="center"/>
    </dxf>
    <dxf>
      <alignment wrapText="1"/>
    </dxf>
    <dxf>
      <alignment wrapText="1"/>
    </dxf>
    <dxf>
      <alignment horizontal="cent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wrapText="1"/>
    </dxf>
    <dxf>
      <alignment wrapText="1"/>
    </dxf>
    <dxf>
      <alignment horizontal="center"/>
    </dxf>
    <dxf>
      <alignment horizontal="center"/>
    </dxf>
    <dxf>
      <numFmt numFmtId="164" formatCode="_(* #,##0_);_(* \(#,##0\);_(* &quot;-&quot;??_);_(@_)"/>
    </dxf>
    <dxf>
      <alignment wrapText="1"/>
    </dxf>
    <dxf>
      <alignment horizontal="center"/>
    </dxf>
    <dxf>
      <numFmt numFmtId="14" formatCode="0.00%"/>
    </dxf>
    <dxf>
      <alignment wrapText="1"/>
    </dxf>
    <dxf>
      <alignment horizontal="center"/>
    </dxf>
    <dxf>
      <numFmt numFmtId="14" formatCode="0.00%"/>
    </dxf>
    <dxf>
      <numFmt numFmtId="14" formatCode="0.00%"/>
    </dxf>
    <dxf>
      <alignment wrapText="1"/>
    </dxf>
    <dxf>
      <alignment horizontal="center"/>
    </dxf>
    <dxf>
      <alignment wrapText="1"/>
    </dxf>
    <dxf>
      <alignment horizontal="center"/>
    </dxf>
    <dxf>
      <alignment wrapText="1"/>
    </dxf>
    <dxf>
      <alignment horizontal="center"/>
    </dxf>
    <dxf>
      <alignment wrapText="1"/>
    </dxf>
    <dxf>
      <alignment wrapText="1"/>
    </dxf>
    <dxf>
      <alignment horizontal="cent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wrapText="1"/>
    </dxf>
    <dxf>
      <alignment wrapText="1"/>
    </dxf>
    <dxf>
      <alignment horizontal="center"/>
    </dxf>
    <dxf>
      <alignment horizontal="center"/>
    </dxf>
    <dxf>
      <numFmt numFmtId="164" formatCode="_(* #,##0_);_(* \(#,##0\);_(* &quot;-&quot;??_);_(@_)"/>
    </dxf>
    <dxf>
      <alignment wrapText="1"/>
    </dxf>
    <dxf>
      <alignment horizontal="center"/>
    </dxf>
    <dxf>
      <numFmt numFmtId="14" formatCode="0.00%"/>
    </dxf>
    <dxf>
      <alignment wrapText="1"/>
    </dxf>
    <dxf>
      <alignment horizontal="center"/>
    </dxf>
    <dxf>
      <numFmt numFmtId="14" formatCode="0.00%"/>
    </dxf>
    <dxf>
      <numFmt numFmtId="14" formatCode="0.00%"/>
    </dxf>
    <dxf>
      <alignment wrapText="1"/>
    </dxf>
    <dxf>
      <alignment horizontal="center"/>
    </dxf>
    <dxf>
      <alignment wrapText="1"/>
    </dxf>
    <dxf>
      <alignment horizontal="center"/>
    </dxf>
    <dxf>
      <alignment wrapText="1"/>
    </dxf>
    <dxf>
      <alignment horizontal="center"/>
    </dxf>
    <dxf>
      <alignment wrapText="1"/>
    </dxf>
    <dxf>
      <alignment wrapText="1"/>
    </dxf>
    <dxf>
      <alignment horizontal="cent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wrapText="1"/>
    </dxf>
    <dxf>
      <alignment wrapText="1"/>
    </dxf>
    <dxf>
      <alignment horizontal="center"/>
    </dxf>
    <dxf>
      <alignment horizontal="center"/>
    </dxf>
    <dxf>
      <numFmt numFmtId="164" formatCode="_(* #,##0_);_(* \(#,##0\);_(* &quot;-&quot;??_);_(@_)"/>
    </dxf>
    <dxf>
      <alignment wrapText="1"/>
    </dxf>
    <dxf>
      <alignment horizontal="center"/>
    </dxf>
    <dxf>
      <numFmt numFmtId="14" formatCode="0.00%"/>
    </dxf>
    <dxf>
      <alignment wrapText="1"/>
    </dxf>
    <dxf>
      <alignment horizontal="center"/>
    </dxf>
    <dxf>
      <numFmt numFmtId="14" formatCode="0.00%"/>
    </dxf>
    <dxf>
      <numFmt numFmtId="14" formatCode="0.00%"/>
    </dxf>
    <dxf>
      <alignment wrapText="1"/>
    </dxf>
    <dxf>
      <alignment horizontal="center"/>
    </dxf>
    <dxf>
      <alignment wrapText="1"/>
    </dxf>
    <dxf>
      <alignment horizontal="center"/>
    </dxf>
    <dxf>
      <alignment wrapText="1"/>
    </dxf>
    <dxf>
      <alignment horizontal="center"/>
    </dxf>
    <dxf>
      <alignment wrapText="1"/>
    </dxf>
    <dxf>
      <alignment wrapText="1"/>
    </dxf>
    <dxf>
      <alignment horizontal="cent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wrapText="1"/>
    </dxf>
    <dxf>
      <alignment wrapText="1"/>
    </dxf>
    <dxf>
      <alignment horizontal="center"/>
    </dxf>
    <dxf>
      <alignment horizontal="center"/>
    </dxf>
    <dxf>
      <numFmt numFmtId="164" formatCode="_(* #,##0_);_(* \(#,##0\);_(* &quot;-&quot;??_);_(@_)"/>
    </dxf>
    <dxf>
      <alignment wrapText="1"/>
    </dxf>
    <dxf>
      <alignment horizontal="center"/>
    </dxf>
    <dxf>
      <numFmt numFmtId="14" formatCode="0.00%"/>
    </dxf>
    <dxf>
      <alignment wrapText="1"/>
    </dxf>
    <dxf>
      <alignment horizontal="center"/>
    </dxf>
    <dxf>
      <numFmt numFmtId="14" formatCode="0.00%"/>
    </dxf>
    <dxf>
      <numFmt numFmtId="14" formatCode="0.00%"/>
    </dxf>
    <dxf>
      <alignment wrapText="1"/>
    </dxf>
    <dxf>
      <alignment horizontal="center"/>
    </dxf>
    <dxf>
      <alignment wrapText="1"/>
    </dxf>
    <dxf>
      <alignment horizontal="center"/>
    </dxf>
    <dxf>
      <alignment wrapText="1"/>
    </dxf>
    <dxf>
      <alignment horizontal="center"/>
    </dxf>
    <dxf>
      <alignment wrapText="1"/>
    </dxf>
    <dxf>
      <alignment wrapText="1"/>
    </dxf>
    <dxf>
      <alignment horizontal="cent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wrapText="1"/>
    </dxf>
    <dxf>
      <alignment wrapText="1"/>
    </dxf>
    <dxf>
      <alignment horizontal="center"/>
    </dxf>
    <dxf>
      <alignment horizontal="center"/>
    </dxf>
    <dxf>
      <numFmt numFmtId="164" formatCode="_(* #,##0_);_(* \(#,##0\);_(* &quot;-&quot;??_);_(@_)"/>
    </dxf>
    <dxf>
      <alignment wrapText="1"/>
    </dxf>
    <dxf>
      <alignment horizontal="center"/>
    </dxf>
    <dxf>
      <numFmt numFmtId="14" formatCode="0.00%"/>
    </dxf>
    <dxf>
      <alignment wrapText="1"/>
    </dxf>
    <dxf>
      <alignment horizontal="center"/>
    </dxf>
    <dxf>
      <numFmt numFmtId="14" formatCode="0.00%"/>
    </dxf>
    <dxf>
      <numFmt numFmtId="14" formatCode="0.00%"/>
    </dxf>
    <dxf>
      <alignment wrapText="1"/>
    </dxf>
    <dxf>
      <alignment horizontal="center"/>
    </dxf>
    <dxf>
      <alignment wrapText="1"/>
    </dxf>
    <dxf>
      <alignment horizontal="center"/>
    </dxf>
    <dxf>
      <alignment wrapText="1"/>
    </dxf>
    <dxf>
      <alignment horizontal="center"/>
    </dxf>
    <dxf>
      <alignment wrapText="1"/>
    </dxf>
    <dxf>
      <alignment wrapText="1"/>
    </dxf>
    <dxf>
      <alignment horizontal="cent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wrapText="1"/>
    </dxf>
    <dxf>
      <alignment wrapText="1"/>
    </dxf>
    <dxf>
      <alignment horizontal="center"/>
    </dxf>
    <dxf>
      <alignment horizontal="center"/>
    </dxf>
    <dxf>
      <numFmt numFmtId="164" formatCode="_(* #,##0_);_(* \(#,##0\);_(* &quot;-&quot;??_);_(@_)"/>
    </dxf>
    <dxf>
      <alignment wrapText="1"/>
    </dxf>
    <dxf>
      <alignment horizontal="center"/>
    </dxf>
    <dxf>
      <numFmt numFmtId="14" formatCode="0.00%"/>
    </dxf>
    <dxf>
      <alignment wrapText="1"/>
    </dxf>
    <dxf>
      <alignment horizontal="center"/>
    </dxf>
    <dxf>
      <numFmt numFmtId="14" formatCode="0.00%"/>
    </dxf>
    <dxf>
      <numFmt numFmtId="14" formatCode="0.00%"/>
    </dxf>
    <dxf>
      <alignment wrapText="1"/>
    </dxf>
    <dxf>
      <alignment horizontal="center"/>
    </dxf>
    <dxf>
      <alignment wrapText="1"/>
    </dxf>
    <dxf>
      <alignment horizontal="center"/>
    </dxf>
    <dxf>
      <alignment wrapText="1"/>
    </dxf>
    <dxf>
      <alignment horizontal="center"/>
    </dxf>
    <dxf>
      <alignment wrapText="1"/>
    </dxf>
    <dxf>
      <alignment wrapText="1"/>
    </dxf>
    <dxf>
      <alignment horizontal="cent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wrapText="1"/>
    </dxf>
    <dxf>
      <alignment wrapText="1"/>
    </dxf>
    <dxf>
      <alignment horizontal="center"/>
    </dxf>
    <dxf>
      <alignment horizontal="center"/>
    </dxf>
    <dxf>
      <numFmt numFmtId="164" formatCode="_(* #,##0_);_(* \(#,##0\);_(* &quot;-&quot;??_);_(@_)"/>
    </dxf>
    <dxf>
      <alignment wrapText="1"/>
    </dxf>
    <dxf>
      <alignment horizontal="center"/>
    </dxf>
    <dxf>
      <numFmt numFmtId="14" formatCode="0.00%"/>
    </dxf>
    <dxf>
      <alignment wrapText="1"/>
    </dxf>
    <dxf>
      <alignment horizontal="center"/>
    </dxf>
    <dxf>
      <numFmt numFmtId="14" formatCode="0.00%"/>
    </dxf>
    <dxf>
      <numFmt numFmtId="14" formatCode="0.00%"/>
    </dxf>
    <dxf>
      <alignment wrapText="1"/>
    </dxf>
    <dxf>
      <alignment horizontal="center"/>
    </dxf>
    <dxf>
      <alignment wrapText="1"/>
    </dxf>
    <dxf>
      <alignment horizontal="center"/>
    </dxf>
    <dxf>
      <alignment wrapText="1"/>
    </dxf>
    <dxf>
      <alignment horizontal="center"/>
    </dxf>
    <dxf>
      <alignment wrapText="1"/>
    </dxf>
    <dxf>
      <alignment wrapText="1"/>
    </dxf>
    <dxf>
      <alignment horizontal="cent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wrapText="1"/>
    </dxf>
    <dxf>
      <alignment wrapText="1"/>
    </dxf>
    <dxf>
      <alignment horizontal="center"/>
    </dxf>
    <dxf>
      <alignment horizontal="center"/>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rgb="FF000000"/>
          <bgColor rgb="FFFFFFFF"/>
        </patternFill>
      </fill>
      <alignment horizontal="right" vertical="top" textRotation="0" wrapText="0" indent="0" justifyLastLine="0" shrinkToFit="0" readingOrder="0"/>
    </dxf>
    <dxf>
      <font>
        <b/>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rgb="FF000000"/>
          <bgColor rgb="FFFFFFFF"/>
        </patternFill>
      </fill>
      <alignment horizontal="right" vertical="top" textRotation="0" wrapText="0" indent="0" justifyLastLine="0" shrinkToFit="0" readingOrder="0"/>
    </dxf>
    <dxf>
      <font>
        <b/>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35" formatCode="_(* #,##0.00_);_(* \(#,##0.00\);_(* &quot;-&quot;??_);_(@_)"/>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bottom" textRotation="0" wrapText="1" indent="0" justifyLastLine="0" shrinkToFit="0" readingOrder="0"/>
    </dxf>
    <dxf>
      <alignment horizontal="center"/>
    </dxf>
    <dxf>
      <alignment wrapText="1"/>
    </dxf>
    <dxf>
      <alignment wrapText="1"/>
    </dxf>
    <dxf>
      <alignment horizontal="center"/>
    </dxf>
    <dxf>
      <alignment wrapText="1"/>
    </dxf>
    <dxf>
      <alignment horizontal="center"/>
    </dxf>
    <dxf>
      <alignment wrapText="1"/>
    </dxf>
    <dxf>
      <alignment horizontal="center"/>
    </dxf>
    <dxf>
      <alignment wrapText="1"/>
    </dxf>
    <dxf>
      <numFmt numFmtId="14" formatCode="0.00%"/>
    </dxf>
    <dxf>
      <numFmt numFmtId="14" formatCode="0.00%"/>
    </dxf>
    <dxf>
      <alignment horizontal="center"/>
    </dxf>
    <dxf>
      <alignment wrapText="1"/>
    </dxf>
    <dxf>
      <numFmt numFmtId="14" formatCode="0.00%"/>
    </dxf>
    <dxf>
      <alignment horizontal="center"/>
    </dxf>
    <dxf>
      <alignment wrapText="1"/>
    </dxf>
    <dxf>
      <numFmt numFmtId="164" formatCode="_(* #,##0_);_(* \(#,##0\);_(* &quot;-&quot;??_);_(@_)"/>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numFmt numFmtId="165" formatCode="0.0%"/>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val="0"/>
        <i val="0"/>
        <strike val="0"/>
        <condense val="0"/>
        <extend val="0"/>
        <outline val="0"/>
        <shadow val="0"/>
        <u val="none"/>
        <vertAlign val="baseline"/>
        <sz val="8"/>
        <color rgb="FF000000"/>
        <name val="Calibri"/>
        <family val="2"/>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family val="2"/>
        <charset val="1"/>
        <scheme val="none"/>
      </font>
      <numFmt numFmtId="35" formatCode="_(* #,##0.00_);_(* \(#,##0.00\);_(* &quot;-&quot;??_);_(@_)"/>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top" textRotation="0" wrapText="0" indent="0" justifyLastLine="0" shrinkToFit="0" readingOrder="0"/>
    </dxf>
    <dxf>
      <font>
        <b/>
        <i val="0"/>
        <strike val="0"/>
        <condense val="0"/>
        <extend val="0"/>
        <outline val="0"/>
        <shadow val="0"/>
        <u val="none"/>
        <vertAlign val="baseline"/>
        <sz val="8"/>
        <color rgb="FF000000"/>
        <name val="Calibri"/>
        <charset val="1"/>
        <scheme val="none"/>
      </font>
      <fill>
        <patternFill patternType="none">
          <fgColor indexed="64"/>
          <bgColor indexed="65"/>
        </patternFill>
      </fill>
      <alignment horizontal="right" vertical="bottom" textRotation="0" wrapText="1" indent="0" justifyLastLine="0" shrinkToFit="0" readingOrder="0"/>
    </dxf>
    <dxf>
      <alignment horizontal="center"/>
    </dxf>
    <dxf>
      <alignment wrapText="1"/>
    </dxf>
    <dxf>
      <alignment wrapText="1"/>
    </dxf>
    <dxf>
      <numFmt numFmtId="164" formatCode="_(* #,##0_);_(* \(#,##0\);_(* &quot;-&quot;??_);_(@_)"/>
    </dxf>
    <dxf>
      <numFmt numFmtId="164" formatCode="_(* #,##0_);_(* \(#,##0\);_(* &quot;-&quot;??_);_(@_)"/>
    </dxf>
    <dxf>
      <alignment horizontal="center"/>
    </dxf>
    <dxf>
      <alignment wrapText="1"/>
    </dxf>
    <dxf>
      <numFmt numFmtId="14" formatCode="0.00%"/>
    </dxf>
    <dxf>
      <numFmt numFmtId="14" formatCode="0.00%"/>
    </dxf>
    <dxf>
      <numFmt numFmtId="14" formatCode="0.00%"/>
    </dxf>
    <dxf>
      <alignment wrapText="1"/>
    </dxf>
    <dxf>
      <numFmt numFmtId="164" formatCode="_(* #,##0_);_(* \(#,##0\);_(* &quot;-&quot;??_);_(@_)"/>
    </dxf>
    <dxf>
      <alignment horizontal="center"/>
    </dxf>
    <dxf>
      <alignment wrapText="1"/>
    </dxf>
    <dxf>
      <alignment horizontal="center"/>
    </dxf>
    <dxf>
      <alignment wrapText="1"/>
    </dxf>
    <dxf>
      <numFmt numFmtId="14" formatCode="0.00%"/>
    </dxf>
    <dxf>
      <numFmt numFmtId="14" formatCode="0.00%"/>
    </dxf>
    <dxf>
      <alignment horizontal="center"/>
    </dxf>
    <dxf>
      <alignment wrapText="1"/>
    </dxf>
    <dxf>
      <numFmt numFmtId="14" formatCode="0.00%"/>
    </dxf>
    <dxf>
      <numFmt numFmtId="164" formatCode="_(* #,##0_);_(* \(#,##0\);_(* &quot;-&quot;??_);_(@_)"/>
    </dxf>
    <dxf>
      <alignment horizontal="center"/>
    </dxf>
    <dxf>
      <alignment horizontal="center"/>
    </dxf>
    <dxf>
      <alignment wrapText="1"/>
    </dxf>
    <dxf>
      <alignment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horizontal="center"/>
    </dxf>
    <dxf>
      <alignment wrapText="1"/>
    </dxf>
    <dxf>
      <alignment wrapText="1"/>
    </dxf>
    <dxf>
      <alignment horizontal="center"/>
    </dxf>
    <dxf>
      <alignment wrapText="1"/>
    </dxf>
    <dxf>
      <alignment horizontal="center"/>
    </dxf>
    <dxf>
      <alignment wrapText="1"/>
    </dxf>
    <dxf>
      <alignment horizontal="center"/>
    </dxf>
    <dxf>
      <alignment wrapText="1"/>
    </dxf>
    <dxf>
      <numFmt numFmtId="14" formatCode="0.00%"/>
    </dxf>
    <dxf>
      <numFmt numFmtId="14" formatCode="0.00%"/>
    </dxf>
    <dxf>
      <alignment horizontal="center"/>
    </dxf>
    <dxf>
      <alignment wrapText="1"/>
    </dxf>
    <dxf>
      <numFmt numFmtId="14" formatCode="0.00%"/>
    </dxf>
    <dxf>
      <alignment horizontal="center"/>
    </dxf>
    <dxf>
      <alignment wrapText="1"/>
    </dxf>
    <dxf>
      <numFmt numFmtId="164" formatCode="_(* #,##0_);_(* \(#,##0\);_(* &quot;-&quot;??_);_(@_)"/>
    </dxf>
    <dxf>
      <alignment wrapText="0"/>
    </dxf>
    <dxf>
      <fill>
        <patternFill patternType="solid">
          <bgColor theme="3" tint="0.59999389629810485"/>
        </patternFill>
      </fill>
    </dxf>
    <dxf>
      <fill>
        <patternFill patternType="solid">
          <bgColor theme="3" tint="0.59999389629810485"/>
        </patternFill>
      </fill>
    </dxf>
    <dxf>
      <alignment horizontal="center"/>
    </dxf>
    <dxf>
      <alignment wrapText="1"/>
    </dxf>
    <dxf>
      <alignment horizontal="center"/>
    </dxf>
    <dxf>
      <alignment wrapText="1"/>
    </dxf>
    <dxf>
      <numFmt numFmtId="14" formatCode="0.00%"/>
    </dxf>
    <dxf>
      <numFmt numFmtId="14" formatCode="0.00%"/>
    </dxf>
    <dxf>
      <alignment horizontal="center"/>
    </dxf>
    <dxf>
      <alignment wrapText="1"/>
    </dxf>
    <dxf>
      <numFmt numFmtId="14" formatCode="0.00%"/>
    </dxf>
    <dxf>
      <numFmt numFmtId="164" formatCode="_(* #,##0_);_(* \(#,##0\);_(* &quot;-&quot;??_);_(@_)"/>
    </dxf>
    <dxf>
      <alignment horizontal="center" wrapText="1"/>
    </dxf>
    <dxf>
      <alignment horizontal="center"/>
    </dxf>
    <dxf>
      <alignment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ont>
        <sz val="24"/>
      </font>
    </dxf>
    <dxf>
      <font>
        <name val="Times New Roman"/>
        <family val="1"/>
      </font>
    </dxf>
    <dxf>
      <alignment horizontal="center"/>
    </dxf>
    <dxf>
      <font>
        <sz val="18"/>
      </font>
    </dxf>
    <dxf>
      <font>
        <name val="Times New Roman"/>
        <family val="1"/>
      </font>
    </dxf>
    <dxf>
      <fill>
        <patternFill>
          <bgColor theme="9" tint="0.79998168889431442"/>
        </patternFill>
      </fill>
    </dxf>
    <dxf>
      <fill>
        <patternFill>
          <bgColor theme="9" tint="0.79998168889431442"/>
        </patternFill>
      </fill>
    </dxf>
    <dxf>
      <alignment horizontal="center"/>
    </dxf>
    <dxf>
      <font>
        <color auto="1"/>
      </font>
    </dxf>
    <dxf>
      <fill>
        <patternFill patternType="solid">
          <bgColor theme="9" tint="0.59999389629810485"/>
        </patternFill>
      </fill>
    </dxf>
    <dxf>
      <font>
        <color auto="1"/>
      </font>
    </dxf>
    <dxf>
      <fill>
        <patternFill patternType="solid">
          <bgColor theme="9" tint="0.59999389629810485"/>
        </patternFill>
      </fill>
    </dxf>
    <dxf>
      <alignment wrapText="1"/>
    </dxf>
    <dxf>
      <alignment horizontal="center"/>
    </dxf>
    <dxf>
      <alignment horizontal="center"/>
    </dxf>
    <dxf>
      <alignment wrapText="1"/>
    </dxf>
    <dxf>
      <alignment wrapText="1"/>
    </dxf>
    <dxf>
      <alignment horizontal="center"/>
    </dxf>
    <dxf>
      <numFmt numFmtId="14" formatCode="0.00%"/>
    </dxf>
    <dxf>
      <numFmt numFmtId="14" formatCode="0.00%"/>
    </dxf>
    <dxf>
      <numFmt numFmtId="14" formatCode="0.00%"/>
    </dxf>
    <dxf>
      <alignment horizontal="center"/>
    </dxf>
    <dxf>
      <alignment wrapText="1"/>
    </dxf>
    <dxf>
      <alignment wrapText="1"/>
    </dxf>
    <dxf>
      <numFmt numFmtId="164" formatCode="_(* #,##0_);_(* \(#,##0\);_(* &quot;-&quot;??_);_(@_)"/>
    </dxf>
    <dxf>
      <numFmt numFmtId="164" formatCode="_(* #,##0_);_(* \(#,##0\);_(* &quot;-&quot;??_);_(@_)"/>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1.xml"/><Relationship Id="rId26" Type="http://schemas.microsoft.com/office/2007/relationships/slicerCache" Target="slicerCaches/slicerCache9.xml"/><Relationship Id="rId39" Type="http://schemas.openxmlformats.org/officeDocument/2006/relationships/calcChain" Target="calcChain.xml"/><Relationship Id="rId3" Type="http://schemas.openxmlformats.org/officeDocument/2006/relationships/worksheet" Target="worksheets/sheet3.xml"/><Relationship Id="rId21" Type="http://schemas.microsoft.com/office/2007/relationships/slicerCache" Target="slicerCaches/slicerCache4.xml"/><Relationship Id="rId34" Type="http://schemas.microsoft.com/office/2007/relationships/slicerCache" Target="slicerCaches/slicerCache1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microsoft.com/office/2007/relationships/slicerCache" Target="slicerCaches/slicerCache8.xml"/><Relationship Id="rId33" Type="http://schemas.microsoft.com/office/2007/relationships/slicerCache" Target="slicerCaches/slicerCache16.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microsoft.com/office/2007/relationships/slicerCache" Target="slicerCaches/slicerCache3.xml"/><Relationship Id="rId29" Type="http://schemas.microsoft.com/office/2007/relationships/slicerCache" Target="slicerCaches/slicerCache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7.xml"/><Relationship Id="rId32" Type="http://schemas.microsoft.com/office/2007/relationships/slicerCache" Target="slicerCaches/slicerCache15.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6.xml"/><Relationship Id="rId28" Type="http://schemas.microsoft.com/office/2007/relationships/slicerCache" Target="slicerCaches/slicerCache11.xml"/><Relationship Id="rId36" Type="http://schemas.openxmlformats.org/officeDocument/2006/relationships/theme" Target="theme/theme1.xml"/><Relationship Id="rId10" Type="http://schemas.openxmlformats.org/officeDocument/2006/relationships/worksheet" Target="worksheets/sheet10.xml"/><Relationship Id="rId19" Type="http://schemas.microsoft.com/office/2007/relationships/slicerCache" Target="slicerCaches/slicerCache2.xml"/><Relationship Id="rId31" Type="http://schemas.microsoft.com/office/2007/relationships/slicerCache" Target="slicerCaches/slicerCache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5.xml"/><Relationship Id="rId27" Type="http://schemas.microsoft.com/office/2007/relationships/slicerCache" Target="slicerCaches/slicerCache10.xml"/><Relationship Id="rId30" Type="http://schemas.microsoft.com/office/2007/relationships/slicerCache" Target="slicerCaches/slicerCache13.xml"/><Relationship Id="rId35" Type="http://schemas.microsoft.com/office/2007/relationships/slicerCache" Target="slicerCaches/slicerCache1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[First Qtr Results.xlsx]RevenueChart!PivotRevenue</c:name>
    <c:fmtId val="13"/>
  </c:pivotSource>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sz="2400">
                <a:latin typeface="Times New Roman" panose="02020603050405020304" pitchFamily="18" charset="0"/>
                <a:cs typeface="Times New Roman" panose="02020603050405020304" pitchFamily="18" charset="0"/>
              </a:rPr>
              <a:t>REVENUES</a:t>
            </a:r>
          </a:p>
        </c:rich>
      </c:tx>
      <c:layout>
        <c:manualLayout>
          <c:xMode val="edge"/>
          <c:yMode val="edge"/>
          <c:x val="0.39178020408546782"/>
          <c:y val="1.5219824794627945E-2"/>
        </c:manualLayout>
      </c:layout>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951121575145956"/>
          <c:y val="6.1762921276176982E-2"/>
          <c:w val="0.7882985658979087"/>
          <c:h val="0.89947640769208914"/>
        </c:manualLayout>
      </c:layout>
      <c:barChart>
        <c:barDir val="bar"/>
        <c:grouping val="clustered"/>
        <c:varyColors val="0"/>
        <c:ser>
          <c:idx val="0"/>
          <c:order val="0"/>
          <c:tx>
            <c:strRef>
              <c:f>RevenueChart!$C$3</c:f>
              <c:strCache>
                <c:ptCount val="1"/>
                <c:pt idx="0">
                  <c:v>2019 % of Budget.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RevenueChart!$B$4:$B$7</c:f>
              <c:strCache>
                <c:ptCount val="3"/>
                <c:pt idx="0">
                  <c:v>300</c:v>
                </c:pt>
                <c:pt idx="1">
                  <c:v>200</c:v>
                </c:pt>
                <c:pt idx="2">
                  <c:v>100</c:v>
                </c:pt>
              </c:strCache>
            </c:strRef>
          </c:cat>
          <c:val>
            <c:numRef>
              <c:f>RevenueChart!$C$4:$C$7</c:f>
              <c:numCache>
                <c:formatCode>0.00%</c:formatCode>
                <c:ptCount val="3"/>
                <c:pt idx="0">
                  <c:v>0.133992232188862</c:v>
                </c:pt>
                <c:pt idx="1">
                  <c:v>0.14868258361474701</c:v>
                </c:pt>
                <c:pt idx="2">
                  <c:v>0.14510619593219418</c:v>
                </c:pt>
              </c:numCache>
            </c:numRef>
          </c:val>
          <c:extLst>
            <c:ext xmlns:c16="http://schemas.microsoft.com/office/drawing/2014/chart" uri="{C3380CC4-5D6E-409C-BE32-E72D297353CC}">
              <c16:uniqueId val="{00000000-9D17-4370-B1F6-463553645DAF}"/>
            </c:ext>
          </c:extLst>
        </c:ser>
        <c:ser>
          <c:idx val="1"/>
          <c:order val="1"/>
          <c:tx>
            <c:strRef>
              <c:f>RevenueChart!$D$3</c:f>
              <c:strCache>
                <c:ptCount val="1"/>
                <c:pt idx="0">
                  <c:v>2018 % of 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RevenueChart!$B$4:$B$7</c:f>
              <c:strCache>
                <c:ptCount val="3"/>
                <c:pt idx="0">
                  <c:v>300</c:v>
                </c:pt>
                <c:pt idx="1">
                  <c:v>200</c:v>
                </c:pt>
                <c:pt idx="2">
                  <c:v>100</c:v>
                </c:pt>
              </c:strCache>
            </c:strRef>
          </c:cat>
          <c:val>
            <c:numRef>
              <c:f>RevenueChart!$D$4:$D$7</c:f>
              <c:numCache>
                <c:formatCode>0.00%</c:formatCode>
                <c:ptCount val="3"/>
                <c:pt idx="0">
                  <c:v>0.21971954478104247</c:v>
                </c:pt>
                <c:pt idx="1">
                  <c:v>0.20902749189863323</c:v>
                </c:pt>
                <c:pt idx="2">
                  <c:v>0.14452471484363996</c:v>
                </c:pt>
              </c:numCache>
            </c:numRef>
          </c:val>
          <c:extLst>
            <c:ext xmlns:c16="http://schemas.microsoft.com/office/drawing/2014/chart" uri="{C3380CC4-5D6E-409C-BE32-E72D297353CC}">
              <c16:uniqueId val="{00000001-9D17-4370-B1F6-463553645DAF}"/>
            </c:ext>
          </c:extLst>
        </c:ser>
        <c:ser>
          <c:idx val="2"/>
          <c:order val="2"/>
          <c:tx>
            <c:strRef>
              <c:f>RevenueChart!$E$3</c:f>
              <c:strCache>
                <c:ptCount val="1"/>
                <c:pt idx="0">
                  <c:v>2017 % of Total.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RevenueChart!$B$4:$B$7</c:f>
              <c:strCache>
                <c:ptCount val="3"/>
                <c:pt idx="0">
                  <c:v>300</c:v>
                </c:pt>
                <c:pt idx="1">
                  <c:v>200</c:v>
                </c:pt>
                <c:pt idx="2">
                  <c:v>100</c:v>
                </c:pt>
              </c:strCache>
            </c:strRef>
          </c:cat>
          <c:val>
            <c:numRef>
              <c:f>RevenueChart!$E$4:$E$7</c:f>
              <c:numCache>
                <c:formatCode>0.00%</c:formatCode>
                <c:ptCount val="3"/>
                <c:pt idx="0">
                  <c:v>0.17350876387603031</c:v>
                </c:pt>
                <c:pt idx="1">
                  <c:v>0.17882396626740604</c:v>
                </c:pt>
                <c:pt idx="2">
                  <c:v>0.1410411379808568</c:v>
                </c:pt>
              </c:numCache>
            </c:numRef>
          </c:val>
          <c:extLst>
            <c:ext xmlns:c16="http://schemas.microsoft.com/office/drawing/2014/chart" uri="{C3380CC4-5D6E-409C-BE32-E72D297353CC}">
              <c16:uniqueId val="{00000002-9D17-4370-B1F6-463553645DAF}"/>
            </c:ext>
          </c:extLst>
        </c:ser>
        <c:dLbls>
          <c:showLegendKey val="0"/>
          <c:showVal val="0"/>
          <c:showCatName val="0"/>
          <c:showSerName val="0"/>
          <c:showPercent val="0"/>
          <c:showBubbleSize val="0"/>
        </c:dLbls>
        <c:gapWidth val="150"/>
        <c:axId val="508034040"/>
        <c:axId val="508033056"/>
      </c:barChart>
      <c:catAx>
        <c:axId val="5080340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033056"/>
        <c:crosses val="autoZero"/>
        <c:auto val="1"/>
        <c:lblAlgn val="ctr"/>
        <c:lblOffset val="100"/>
        <c:noMultiLvlLbl val="0"/>
      </c:catAx>
      <c:valAx>
        <c:axId val="50803305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034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[First Qtr Results.xlsx]Chart Exp!PivotTable3</c:name>
    <c:fmtId val="4"/>
  </c:pivotSource>
  <c:chart>
    <c:autoTitleDeleted val="0"/>
    <c:pivotFmts>
      <c:pivotFmt>
        <c:idx val="0"/>
      </c:pivotFmt>
      <c:pivotFmt>
        <c:idx val="1"/>
      </c:pivotFmt>
      <c:pivotFmt>
        <c:idx val="2"/>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pivotFmt>
      <c:pivotFmt>
        <c:idx val="4"/>
      </c:pivotFmt>
      <c:pivotFmt>
        <c:idx val="5"/>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6"/>
      </c:pivotFmt>
      <c:pivotFmt>
        <c:idx val="7"/>
      </c:pivotFmt>
      <c:pivotFmt>
        <c:idx val="8"/>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9"/>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1"/>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2"/>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3"/>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4"/>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5"/>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6"/>
        <c:spPr>
          <a:solidFill>
            <a:schemeClr val="accent1"/>
          </a:solid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3"/>
          </a:solid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3"/>
          </a:solid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2"/>
          </a:solidFill>
          <a:ln>
            <a:noFill/>
          </a:ln>
          <a:effectLst>
            <a:innerShdw blurRad="114300">
              <a:schemeClr val="accent2"/>
            </a:innerShdw>
          </a:effectLst>
        </c:spPr>
      </c:pivotFmt>
      <c:pivotFmt>
        <c:idx val="20"/>
        <c:spPr>
          <a:solidFill>
            <a:schemeClr val="accent2"/>
          </a:solidFill>
          <a:ln>
            <a:noFill/>
          </a:ln>
          <a:effectLst>
            <a:innerShdw blurRad="114300">
              <a:schemeClr val="accent2"/>
            </a:innerShdw>
          </a:effectLst>
        </c:spPr>
      </c:pivotFmt>
      <c:pivotFmt>
        <c:idx val="21"/>
        <c:spPr>
          <a:solidFill>
            <a:schemeClr val="accent2"/>
          </a:solidFill>
          <a:ln>
            <a:noFill/>
          </a:ln>
          <a:effectLst>
            <a:innerShdw blurRad="114300">
              <a:schemeClr val="accent2"/>
            </a:innerShdw>
          </a:effectLst>
        </c:spPr>
      </c:pivotFmt>
    </c:pivotFmts>
    <c:plotArea>
      <c:layout>
        <c:manualLayout>
          <c:layoutTarget val="inner"/>
          <c:xMode val="edge"/>
          <c:yMode val="edge"/>
          <c:x val="3.4722811206022559E-2"/>
          <c:y val="5.5627987831377665E-2"/>
          <c:w val="0.84842417643772827"/>
          <c:h val="0.90404473234848259"/>
        </c:manualLayout>
      </c:layout>
      <c:barChart>
        <c:barDir val="bar"/>
        <c:grouping val="clustered"/>
        <c:varyColors val="0"/>
        <c:ser>
          <c:idx val="0"/>
          <c:order val="0"/>
          <c:tx>
            <c:strRef>
              <c:f>'Chart Exp'!$C$4</c:f>
              <c:strCache>
                <c:ptCount val="1"/>
                <c:pt idx="0">
                  <c:v>Sum of Field1</c:v>
                </c:pt>
              </c:strCache>
            </c:strRef>
          </c:tx>
          <c:spPr>
            <a:solidFill>
              <a:schemeClr val="accent1"/>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Exp'!$B$5:$B$8</c:f>
              <c:strCache>
                <c:ptCount val="3"/>
                <c:pt idx="0">
                  <c:v>300</c:v>
                </c:pt>
                <c:pt idx="1">
                  <c:v>200</c:v>
                </c:pt>
                <c:pt idx="2">
                  <c:v>100</c:v>
                </c:pt>
              </c:strCache>
            </c:strRef>
          </c:cat>
          <c:val>
            <c:numRef>
              <c:f>'Chart Exp'!$C$5:$C$8</c:f>
              <c:numCache>
                <c:formatCode>0.00%</c:formatCode>
                <c:ptCount val="3"/>
                <c:pt idx="0">
                  <c:v>0.1410743855027074</c:v>
                </c:pt>
                <c:pt idx="1">
                  <c:v>0.14828832260713601</c:v>
                </c:pt>
                <c:pt idx="2">
                  <c:v>0.215958024309026</c:v>
                </c:pt>
              </c:numCache>
            </c:numRef>
          </c:val>
          <c:extLst>
            <c:ext xmlns:c16="http://schemas.microsoft.com/office/drawing/2014/chart" uri="{C3380CC4-5D6E-409C-BE32-E72D297353CC}">
              <c16:uniqueId val="{00000000-4C7A-4F2D-A730-7EBDEE336C2D}"/>
            </c:ext>
          </c:extLst>
        </c:ser>
        <c:ser>
          <c:idx val="1"/>
          <c:order val="1"/>
          <c:tx>
            <c:strRef>
              <c:f>'Chart Exp'!$D$4</c:f>
              <c:strCache>
                <c:ptCount val="1"/>
                <c:pt idx="0">
                  <c:v>Sum of Field2</c:v>
                </c:pt>
              </c:strCache>
            </c:strRef>
          </c:tx>
          <c:spPr>
            <a:solidFill>
              <a:schemeClr val="accent3"/>
            </a:solidFill>
            <a:ln>
              <a:noFill/>
            </a:ln>
            <a:effectLst>
              <a:innerShdw blurRad="114300">
                <a:schemeClr val="accent2"/>
              </a:innerShdw>
            </a:effectLst>
          </c:spPr>
          <c:invertIfNegative val="0"/>
          <c:dPt>
            <c:idx val="0"/>
            <c:invertIfNegative val="0"/>
            <c:bubble3D val="0"/>
            <c:spPr>
              <a:solidFill>
                <a:schemeClr val="accent2"/>
              </a:solidFill>
              <a:ln>
                <a:noFill/>
              </a:ln>
              <a:effectLst>
                <a:innerShdw blurRad="114300">
                  <a:schemeClr val="accent2"/>
                </a:innerShdw>
              </a:effectLst>
            </c:spPr>
            <c:extLst>
              <c:ext xmlns:c16="http://schemas.microsoft.com/office/drawing/2014/chart" uri="{C3380CC4-5D6E-409C-BE32-E72D297353CC}">
                <c16:uniqueId val="{00000005-4C7A-4F2D-A730-7EBDEE336C2D}"/>
              </c:ext>
            </c:extLst>
          </c:dPt>
          <c:dPt>
            <c:idx val="1"/>
            <c:invertIfNegative val="0"/>
            <c:bubble3D val="0"/>
            <c:spPr>
              <a:solidFill>
                <a:schemeClr val="accent2"/>
              </a:solidFill>
              <a:ln>
                <a:noFill/>
              </a:ln>
              <a:effectLst>
                <a:innerShdw blurRad="114300">
                  <a:schemeClr val="accent2"/>
                </a:innerShdw>
              </a:effectLst>
            </c:spPr>
            <c:extLst>
              <c:ext xmlns:c16="http://schemas.microsoft.com/office/drawing/2014/chart" uri="{C3380CC4-5D6E-409C-BE32-E72D297353CC}">
                <c16:uniqueId val="{00000004-4C7A-4F2D-A730-7EBDEE336C2D}"/>
              </c:ext>
            </c:extLst>
          </c:dPt>
          <c:dPt>
            <c:idx val="2"/>
            <c:invertIfNegative val="0"/>
            <c:bubble3D val="0"/>
            <c:spPr>
              <a:solidFill>
                <a:schemeClr val="accent2"/>
              </a:solidFill>
              <a:ln>
                <a:noFill/>
              </a:ln>
              <a:effectLst>
                <a:innerShdw blurRad="114300">
                  <a:schemeClr val="accent2"/>
                </a:innerShdw>
              </a:effectLst>
            </c:spPr>
            <c:extLst>
              <c:ext xmlns:c16="http://schemas.microsoft.com/office/drawing/2014/chart" uri="{C3380CC4-5D6E-409C-BE32-E72D297353CC}">
                <c16:uniqueId val="{00000003-4C7A-4F2D-A730-7EBDEE336C2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Exp'!$B$5:$B$8</c:f>
              <c:strCache>
                <c:ptCount val="3"/>
                <c:pt idx="0">
                  <c:v>300</c:v>
                </c:pt>
                <c:pt idx="1">
                  <c:v>200</c:v>
                </c:pt>
                <c:pt idx="2">
                  <c:v>100</c:v>
                </c:pt>
              </c:strCache>
            </c:strRef>
          </c:cat>
          <c:val>
            <c:numRef>
              <c:f>'Chart Exp'!$D$5:$D$8</c:f>
              <c:numCache>
                <c:formatCode>0.00%</c:formatCode>
                <c:ptCount val="3"/>
                <c:pt idx="0">
                  <c:v>0.17018204643258983</c:v>
                </c:pt>
                <c:pt idx="1">
                  <c:v>0.22093273248650819</c:v>
                </c:pt>
                <c:pt idx="2">
                  <c:v>0.22868137305099548</c:v>
                </c:pt>
              </c:numCache>
            </c:numRef>
          </c:val>
          <c:extLst>
            <c:ext xmlns:c16="http://schemas.microsoft.com/office/drawing/2014/chart" uri="{C3380CC4-5D6E-409C-BE32-E72D297353CC}">
              <c16:uniqueId val="{00000001-4C7A-4F2D-A730-7EBDEE336C2D}"/>
            </c:ext>
          </c:extLst>
        </c:ser>
        <c:ser>
          <c:idx val="2"/>
          <c:order val="2"/>
          <c:tx>
            <c:strRef>
              <c:f>'Chart Exp'!$E$4</c:f>
              <c:strCache>
                <c:ptCount val="1"/>
                <c:pt idx="0">
                  <c:v>Sum of Field3</c:v>
                </c:pt>
              </c:strCache>
            </c:strRef>
          </c:tx>
          <c:spPr>
            <a:solidFill>
              <a:schemeClr val="accent3"/>
            </a:solid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Exp'!$B$5:$B$8</c:f>
              <c:strCache>
                <c:ptCount val="3"/>
                <c:pt idx="0">
                  <c:v>300</c:v>
                </c:pt>
                <c:pt idx="1">
                  <c:v>200</c:v>
                </c:pt>
                <c:pt idx="2">
                  <c:v>100</c:v>
                </c:pt>
              </c:strCache>
            </c:strRef>
          </c:cat>
          <c:val>
            <c:numRef>
              <c:f>'Chart Exp'!$E$5:$E$8</c:f>
              <c:numCache>
                <c:formatCode>0.00%</c:formatCode>
                <c:ptCount val="3"/>
                <c:pt idx="0">
                  <c:v>0.14735807586806499</c:v>
                </c:pt>
                <c:pt idx="1">
                  <c:v>0.18467200797954264</c:v>
                </c:pt>
                <c:pt idx="2">
                  <c:v>0.21716509273833337</c:v>
                </c:pt>
              </c:numCache>
            </c:numRef>
          </c:val>
          <c:extLst>
            <c:ext xmlns:c16="http://schemas.microsoft.com/office/drawing/2014/chart" uri="{C3380CC4-5D6E-409C-BE32-E72D297353CC}">
              <c16:uniqueId val="{00000002-4C7A-4F2D-A730-7EBDEE336C2D}"/>
            </c:ext>
          </c:extLst>
        </c:ser>
        <c:dLbls>
          <c:showLegendKey val="0"/>
          <c:showVal val="0"/>
          <c:showCatName val="0"/>
          <c:showSerName val="0"/>
          <c:showPercent val="0"/>
          <c:showBubbleSize val="0"/>
        </c:dLbls>
        <c:gapWidth val="164"/>
        <c:axId val="644429992"/>
        <c:axId val="644405064"/>
      </c:barChart>
      <c:catAx>
        <c:axId val="644429992"/>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05064"/>
        <c:crosses val="autoZero"/>
        <c:auto val="1"/>
        <c:lblAlgn val="ctr"/>
        <c:lblOffset val="100"/>
        <c:noMultiLvlLbl val="0"/>
      </c:catAx>
      <c:valAx>
        <c:axId val="644405064"/>
        <c:scaling>
          <c:orientation val="minMax"/>
        </c:scaling>
        <c:delete val="0"/>
        <c:axPos val="b"/>
        <c:majorGridlines>
          <c:spPr>
            <a:ln>
              <a:solidFill>
                <a:schemeClr val="tx1">
                  <a:lumMod val="15000"/>
                  <a:lumOff val="85000"/>
                </a:schemeClr>
              </a:solidFill>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29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[First Qtr Results.xlsx]1st Qtr Revenue Chart!PivotTable2</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'1st Qtr Revenue Chart'!$R$4</c:f>
              <c:strCache>
                <c:ptCount val="1"/>
                <c:pt idx="0">
                  <c:v>Sum of Field1</c:v>
                </c:pt>
              </c:strCache>
            </c:strRef>
          </c:tx>
          <c:spPr>
            <a:solidFill>
              <a:schemeClr val="accent1"/>
            </a:solidFill>
            <a:ln>
              <a:noFill/>
            </a:ln>
            <a:effectLst/>
          </c:spPr>
          <c:invertIfNegative val="0"/>
          <c:cat>
            <c:multiLvlStrRef>
              <c:f>'1st Qtr Revenue Chart'!$Q$5:$Q$35</c:f>
              <c:multiLvlStrCache>
                <c:ptCount val="27"/>
                <c:lvl>
                  <c:pt idx="0">
                    <c:v>90 Interfund Transfers</c:v>
                  </c:pt>
                  <c:pt idx="1">
                    <c:v>62 Miscellaneous</c:v>
                  </c:pt>
                  <c:pt idx="2">
                    <c:v>61 Sale of Property and Compensation for Loss</c:v>
                  </c:pt>
                  <c:pt idx="3">
                    <c:v>50 License and Permits</c:v>
                  </c:pt>
                  <c:pt idx="4">
                    <c:v>40 Use of Property and Money</c:v>
                  </c:pt>
                  <c:pt idx="5">
                    <c:v>30 Intergovernmental Revenue</c:v>
                  </c:pt>
                  <c:pt idx="6">
                    <c:v>20 Department Fees</c:v>
                  </c:pt>
                  <c:pt idx="7">
                    <c:v>90 Interfund Transfers</c:v>
                  </c:pt>
                  <c:pt idx="8">
                    <c:v>80 State Aid and Grants</c:v>
                  </c:pt>
                  <c:pt idx="9">
                    <c:v>62 Miscellaneous</c:v>
                  </c:pt>
                  <c:pt idx="10">
                    <c:v>61 Sale of Property and Compensation for Loss</c:v>
                  </c:pt>
                  <c:pt idx="11">
                    <c:v>40 Use of Property and Money</c:v>
                  </c:pt>
                  <c:pt idx="12">
                    <c:v>41 Interfund Revenue</c:v>
                  </c:pt>
                  <c:pt idx="13">
                    <c:v>20 Department Fees</c:v>
                  </c:pt>
                  <c:pt idx="14">
                    <c:v>90 Interfund Transfers</c:v>
                  </c:pt>
                  <c:pt idx="15">
                    <c:v>81 Federal Grants</c:v>
                  </c:pt>
                  <c:pt idx="16">
                    <c:v>80 State Aid and Grants</c:v>
                  </c:pt>
                  <c:pt idx="17">
                    <c:v>62 Miscellaneous</c:v>
                  </c:pt>
                  <c:pt idx="18">
                    <c:v>61 Sale of Property and Compensation for Loss</c:v>
                  </c:pt>
                  <c:pt idx="19">
                    <c:v>50 License and Permits</c:v>
                  </c:pt>
                  <c:pt idx="20">
                    <c:v>49 Interfund Revenue</c:v>
                  </c:pt>
                  <c:pt idx="21">
                    <c:v>40 Use of Property and Money</c:v>
                  </c:pt>
                  <c:pt idx="22">
                    <c:v>60 Fines and Forfeitures</c:v>
                  </c:pt>
                  <c:pt idx="23">
                    <c:v>30 Intergovernmental Revenue</c:v>
                  </c:pt>
                  <c:pt idx="24">
                    <c:v>20 Department Fees</c:v>
                  </c:pt>
                  <c:pt idx="25">
                    <c:v>11 Non-Property Taxes</c:v>
                  </c:pt>
                  <c:pt idx="26">
                    <c:v>10 Real Property Taxes</c:v>
                  </c:pt>
                </c:lvl>
                <c:lvl>
                  <c:pt idx="0">
                    <c:v>300</c:v>
                  </c:pt>
                  <c:pt idx="7">
                    <c:v>200</c:v>
                  </c:pt>
                  <c:pt idx="14">
                    <c:v>100</c:v>
                  </c:pt>
                </c:lvl>
              </c:multiLvlStrCache>
            </c:multiLvlStrRef>
          </c:cat>
          <c:val>
            <c:numRef>
              <c:f>'1st Qtr Revenue Chart'!$R$5:$R$35</c:f>
              <c:numCache>
                <c:formatCode>0.00%</c:formatCode>
                <c:ptCount val="27"/>
                <c:pt idx="0">
                  <c:v>0</c:v>
                </c:pt>
                <c:pt idx="1">
                  <c:v>0</c:v>
                </c:pt>
                <c:pt idx="3">
                  <c:v>9.3333333333333338E-2</c:v>
                </c:pt>
                <c:pt idx="4">
                  <c:v>0.16135187500000001</c:v>
                </c:pt>
                <c:pt idx="5">
                  <c:v>0.14811972399206347</c:v>
                </c:pt>
                <c:pt idx="6">
                  <c:v>0.24080598561671468</c:v>
                </c:pt>
                <c:pt idx="7">
                  <c:v>0</c:v>
                </c:pt>
                <c:pt idx="9">
                  <c:v>0</c:v>
                </c:pt>
                <c:pt idx="11">
                  <c:v>0.22103008474576269</c:v>
                </c:pt>
                <c:pt idx="12">
                  <c:v>0</c:v>
                </c:pt>
                <c:pt idx="13">
                  <c:v>0.19953224059511507</c:v>
                </c:pt>
                <c:pt idx="14">
                  <c:v>0.25</c:v>
                </c:pt>
                <c:pt idx="16">
                  <c:v>0</c:v>
                </c:pt>
                <c:pt idx="17">
                  <c:v>1.0312492360347145</c:v>
                </c:pt>
                <c:pt idx="19">
                  <c:v>0.3401933371195186</c:v>
                </c:pt>
                <c:pt idx="20">
                  <c:v>0.25</c:v>
                </c:pt>
                <c:pt idx="21">
                  <c:v>0.14945566239316238</c:v>
                </c:pt>
                <c:pt idx="22">
                  <c:v>0.33305931321540061</c:v>
                </c:pt>
                <c:pt idx="23">
                  <c:v>0.82089410493795101</c:v>
                </c:pt>
                <c:pt idx="24">
                  <c:v>0.10457716028582795</c:v>
                </c:pt>
                <c:pt idx="25">
                  <c:v>0.21917806159299713</c:v>
                </c:pt>
                <c:pt idx="26">
                  <c:v>1.4718410971146201E-2</c:v>
                </c:pt>
              </c:numCache>
            </c:numRef>
          </c:val>
          <c:extLst>
            <c:ext xmlns:c16="http://schemas.microsoft.com/office/drawing/2014/chart" uri="{C3380CC4-5D6E-409C-BE32-E72D297353CC}">
              <c16:uniqueId val="{00000000-C71B-40B5-A8D3-8DDBC01CD11F}"/>
            </c:ext>
          </c:extLst>
        </c:ser>
        <c:ser>
          <c:idx val="1"/>
          <c:order val="1"/>
          <c:tx>
            <c:strRef>
              <c:f>'1st Qtr Revenue Chart'!$S$4</c:f>
              <c:strCache>
                <c:ptCount val="1"/>
                <c:pt idx="0">
                  <c:v>Sum of Field2</c:v>
                </c:pt>
              </c:strCache>
            </c:strRef>
          </c:tx>
          <c:spPr>
            <a:solidFill>
              <a:schemeClr val="accent2"/>
            </a:solidFill>
            <a:ln>
              <a:noFill/>
            </a:ln>
            <a:effectLst/>
          </c:spPr>
          <c:invertIfNegative val="0"/>
          <c:cat>
            <c:multiLvlStrRef>
              <c:f>'1st Qtr Revenue Chart'!$Q$5:$Q$35</c:f>
              <c:multiLvlStrCache>
                <c:ptCount val="27"/>
                <c:lvl>
                  <c:pt idx="0">
                    <c:v>90 Interfund Transfers</c:v>
                  </c:pt>
                  <c:pt idx="1">
                    <c:v>62 Miscellaneous</c:v>
                  </c:pt>
                  <c:pt idx="2">
                    <c:v>61 Sale of Property and Compensation for Loss</c:v>
                  </c:pt>
                  <c:pt idx="3">
                    <c:v>50 License and Permits</c:v>
                  </c:pt>
                  <c:pt idx="4">
                    <c:v>40 Use of Property and Money</c:v>
                  </c:pt>
                  <c:pt idx="5">
                    <c:v>30 Intergovernmental Revenue</c:v>
                  </c:pt>
                  <c:pt idx="6">
                    <c:v>20 Department Fees</c:v>
                  </c:pt>
                  <c:pt idx="7">
                    <c:v>90 Interfund Transfers</c:v>
                  </c:pt>
                  <c:pt idx="8">
                    <c:v>80 State Aid and Grants</c:v>
                  </c:pt>
                  <c:pt idx="9">
                    <c:v>62 Miscellaneous</c:v>
                  </c:pt>
                  <c:pt idx="10">
                    <c:v>61 Sale of Property and Compensation for Loss</c:v>
                  </c:pt>
                  <c:pt idx="11">
                    <c:v>40 Use of Property and Money</c:v>
                  </c:pt>
                  <c:pt idx="12">
                    <c:v>41 Interfund Revenue</c:v>
                  </c:pt>
                  <c:pt idx="13">
                    <c:v>20 Department Fees</c:v>
                  </c:pt>
                  <c:pt idx="14">
                    <c:v>90 Interfund Transfers</c:v>
                  </c:pt>
                  <c:pt idx="15">
                    <c:v>81 Federal Grants</c:v>
                  </c:pt>
                  <c:pt idx="16">
                    <c:v>80 State Aid and Grants</c:v>
                  </c:pt>
                  <c:pt idx="17">
                    <c:v>62 Miscellaneous</c:v>
                  </c:pt>
                  <c:pt idx="18">
                    <c:v>61 Sale of Property and Compensation for Loss</c:v>
                  </c:pt>
                  <c:pt idx="19">
                    <c:v>50 License and Permits</c:v>
                  </c:pt>
                  <c:pt idx="20">
                    <c:v>49 Interfund Revenue</c:v>
                  </c:pt>
                  <c:pt idx="21">
                    <c:v>40 Use of Property and Money</c:v>
                  </c:pt>
                  <c:pt idx="22">
                    <c:v>60 Fines and Forfeitures</c:v>
                  </c:pt>
                  <c:pt idx="23">
                    <c:v>30 Intergovernmental Revenue</c:v>
                  </c:pt>
                  <c:pt idx="24">
                    <c:v>20 Department Fees</c:v>
                  </c:pt>
                  <c:pt idx="25">
                    <c:v>11 Non-Property Taxes</c:v>
                  </c:pt>
                  <c:pt idx="26">
                    <c:v>10 Real Property Taxes</c:v>
                  </c:pt>
                </c:lvl>
                <c:lvl>
                  <c:pt idx="0">
                    <c:v>300</c:v>
                  </c:pt>
                  <c:pt idx="7">
                    <c:v>200</c:v>
                  </c:pt>
                  <c:pt idx="14">
                    <c:v>100</c:v>
                  </c:pt>
                </c:lvl>
              </c:multiLvlStrCache>
            </c:multiLvlStrRef>
          </c:cat>
          <c:val>
            <c:numRef>
              <c:f>'1st Qtr Revenue Chart'!$S$5:$S$35</c:f>
              <c:numCache>
                <c:formatCode>0.00%</c:formatCode>
                <c:ptCount val="27"/>
                <c:pt idx="0">
                  <c:v>2.94099621121875E-2</c:v>
                </c:pt>
                <c:pt idx="1">
                  <c:v>0</c:v>
                </c:pt>
                <c:pt idx="2">
                  <c:v>0</c:v>
                </c:pt>
                <c:pt idx="3">
                  <c:v>0</c:v>
                </c:pt>
                <c:pt idx="4">
                  <c:v>4.7623801019975265E-2</c:v>
                </c:pt>
                <c:pt idx="5">
                  <c:v>0.32236311663943445</c:v>
                </c:pt>
                <c:pt idx="6">
                  <c:v>0.24512070779278508</c:v>
                </c:pt>
                <c:pt idx="7">
                  <c:v>0.26274157777935703</c:v>
                </c:pt>
                <c:pt idx="9">
                  <c:v>0.40140899291653837</c:v>
                </c:pt>
                <c:pt idx="11">
                  <c:v>0.19824175975775052</c:v>
                </c:pt>
                <c:pt idx="12">
                  <c:v>0</c:v>
                </c:pt>
                <c:pt idx="13">
                  <c:v>0.20324931696327761</c:v>
                </c:pt>
                <c:pt idx="14">
                  <c:v>0.25</c:v>
                </c:pt>
                <c:pt idx="15">
                  <c:v>0</c:v>
                </c:pt>
                <c:pt idx="16">
                  <c:v>6.6749017333145894E-2</c:v>
                </c:pt>
                <c:pt idx="17">
                  <c:v>0.7621352841692367</c:v>
                </c:pt>
                <c:pt idx="19">
                  <c:v>0.15318449898802777</c:v>
                </c:pt>
                <c:pt idx="20">
                  <c:v>0.25</c:v>
                </c:pt>
                <c:pt idx="21">
                  <c:v>0.28951665120969194</c:v>
                </c:pt>
                <c:pt idx="22">
                  <c:v>0.18246525709086722</c:v>
                </c:pt>
                <c:pt idx="23">
                  <c:v>0.83409285304215464</c:v>
                </c:pt>
                <c:pt idx="24">
                  <c:v>0.1860527175457716</c:v>
                </c:pt>
                <c:pt idx="25">
                  <c:v>0.21621720595714922</c:v>
                </c:pt>
                <c:pt idx="26">
                  <c:v>3.7354161789637679E-3</c:v>
                </c:pt>
              </c:numCache>
            </c:numRef>
          </c:val>
          <c:extLst>
            <c:ext xmlns:c16="http://schemas.microsoft.com/office/drawing/2014/chart" uri="{C3380CC4-5D6E-409C-BE32-E72D297353CC}">
              <c16:uniqueId val="{00000001-C71B-40B5-A8D3-8DDBC01CD11F}"/>
            </c:ext>
          </c:extLst>
        </c:ser>
        <c:ser>
          <c:idx val="2"/>
          <c:order val="2"/>
          <c:tx>
            <c:strRef>
              <c:f>'1st Qtr Revenue Chart'!$T$4</c:f>
              <c:strCache>
                <c:ptCount val="1"/>
                <c:pt idx="0">
                  <c:v>Sum of Field3</c:v>
                </c:pt>
              </c:strCache>
            </c:strRef>
          </c:tx>
          <c:spPr>
            <a:solidFill>
              <a:schemeClr val="accent3"/>
            </a:solidFill>
            <a:ln>
              <a:noFill/>
            </a:ln>
            <a:effectLst/>
          </c:spPr>
          <c:invertIfNegative val="0"/>
          <c:cat>
            <c:multiLvlStrRef>
              <c:f>'1st Qtr Revenue Chart'!$Q$5:$Q$35</c:f>
              <c:multiLvlStrCache>
                <c:ptCount val="27"/>
                <c:lvl>
                  <c:pt idx="0">
                    <c:v>90 Interfund Transfers</c:v>
                  </c:pt>
                  <c:pt idx="1">
                    <c:v>62 Miscellaneous</c:v>
                  </c:pt>
                  <c:pt idx="2">
                    <c:v>61 Sale of Property and Compensation for Loss</c:v>
                  </c:pt>
                  <c:pt idx="3">
                    <c:v>50 License and Permits</c:v>
                  </c:pt>
                  <c:pt idx="4">
                    <c:v>40 Use of Property and Money</c:v>
                  </c:pt>
                  <c:pt idx="5">
                    <c:v>30 Intergovernmental Revenue</c:v>
                  </c:pt>
                  <c:pt idx="6">
                    <c:v>20 Department Fees</c:v>
                  </c:pt>
                  <c:pt idx="7">
                    <c:v>90 Interfund Transfers</c:v>
                  </c:pt>
                  <c:pt idx="8">
                    <c:v>80 State Aid and Grants</c:v>
                  </c:pt>
                  <c:pt idx="9">
                    <c:v>62 Miscellaneous</c:v>
                  </c:pt>
                  <c:pt idx="10">
                    <c:v>61 Sale of Property and Compensation for Loss</c:v>
                  </c:pt>
                  <c:pt idx="11">
                    <c:v>40 Use of Property and Money</c:v>
                  </c:pt>
                  <c:pt idx="12">
                    <c:v>41 Interfund Revenue</c:v>
                  </c:pt>
                  <c:pt idx="13">
                    <c:v>20 Department Fees</c:v>
                  </c:pt>
                  <c:pt idx="14">
                    <c:v>90 Interfund Transfers</c:v>
                  </c:pt>
                  <c:pt idx="15">
                    <c:v>81 Federal Grants</c:v>
                  </c:pt>
                  <c:pt idx="16">
                    <c:v>80 State Aid and Grants</c:v>
                  </c:pt>
                  <c:pt idx="17">
                    <c:v>62 Miscellaneous</c:v>
                  </c:pt>
                  <c:pt idx="18">
                    <c:v>61 Sale of Property and Compensation for Loss</c:v>
                  </c:pt>
                  <c:pt idx="19">
                    <c:v>50 License and Permits</c:v>
                  </c:pt>
                  <c:pt idx="20">
                    <c:v>49 Interfund Revenue</c:v>
                  </c:pt>
                  <c:pt idx="21">
                    <c:v>40 Use of Property and Money</c:v>
                  </c:pt>
                  <c:pt idx="22">
                    <c:v>60 Fines and Forfeitures</c:v>
                  </c:pt>
                  <c:pt idx="23">
                    <c:v>30 Intergovernmental Revenue</c:v>
                  </c:pt>
                  <c:pt idx="24">
                    <c:v>20 Department Fees</c:v>
                  </c:pt>
                  <c:pt idx="25">
                    <c:v>11 Non-Property Taxes</c:v>
                  </c:pt>
                  <c:pt idx="26">
                    <c:v>10 Real Property Taxes</c:v>
                  </c:pt>
                </c:lvl>
                <c:lvl>
                  <c:pt idx="0">
                    <c:v>300</c:v>
                  </c:pt>
                  <c:pt idx="7">
                    <c:v>200</c:v>
                  </c:pt>
                  <c:pt idx="14">
                    <c:v>100</c:v>
                  </c:pt>
                </c:lvl>
              </c:multiLvlStrCache>
            </c:multiLvlStrRef>
          </c:cat>
          <c:val>
            <c:numRef>
              <c:f>'1st Qtr Revenue Chart'!$T$5:$T$35</c:f>
              <c:numCache>
                <c:formatCode>0.00%</c:formatCode>
                <c:ptCount val="27"/>
                <c:pt idx="0">
                  <c:v>0</c:v>
                </c:pt>
                <c:pt idx="1">
                  <c:v>0</c:v>
                </c:pt>
                <c:pt idx="3">
                  <c:v>0.1</c:v>
                </c:pt>
                <c:pt idx="4">
                  <c:v>0.22190201729106626</c:v>
                </c:pt>
                <c:pt idx="5">
                  <c:v>0.30039540424238476</c:v>
                </c:pt>
                <c:pt idx="6">
                  <c:v>0.2332015662644108</c:v>
                </c:pt>
                <c:pt idx="7">
                  <c:v>0</c:v>
                </c:pt>
                <c:pt idx="8">
                  <c:v>0.53876626170659614</c:v>
                </c:pt>
                <c:pt idx="9">
                  <c:v>7.0632955759549587E-2</c:v>
                </c:pt>
                <c:pt idx="11">
                  <c:v>0.3228333040240039</c:v>
                </c:pt>
                <c:pt idx="12">
                  <c:v>0</c:v>
                </c:pt>
                <c:pt idx="13">
                  <c:v>0.2048214142376189</c:v>
                </c:pt>
                <c:pt idx="14">
                  <c:v>0.25</c:v>
                </c:pt>
                <c:pt idx="15">
                  <c:v>0</c:v>
                </c:pt>
                <c:pt idx="16">
                  <c:v>0.10251944574792485</c:v>
                </c:pt>
                <c:pt idx="17">
                  <c:v>0.19675623320137881</c:v>
                </c:pt>
                <c:pt idx="19">
                  <c:v>0.13908434564163472</c:v>
                </c:pt>
                <c:pt idx="20">
                  <c:v>0.25</c:v>
                </c:pt>
                <c:pt idx="21">
                  <c:v>0.15452803709573493</c:v>
                </c:pt>
                <c:pt idx="22">
                  <c:v>0.10787666242532327</c:v>
                </c:pt>
                <c:pt idx="23">
                  <c:v>0.8709377204324692</c:v>
                </c:pt>
                <c:pt idx="24">
                  <c:v>5.9371568755569856E-2</c:v>
                </c:pt>
                <c:pt idx="25">
                  <c:v>0.21578929513678463</c:v>
                </c:pt>
                <c:pt idx="26">
                  <c:v>7.7847342188924716E-3</c:v>
                </c:pt>
              </c:numCache>
            </c:numRef>
          </c:val>
          <c:extLst>
            <c:ext xmlns:c16="http://schemas.microsoft.com/office/drawing/2014/chart" uri="{C3380CC4-5D6E-409C-BE32-E72D297353CC}">
              <c16:uniqueId val="{00000002-C71B-40B5-A8D3-8DDBC01CD11F}"/>
            </c:ext>
          </c:extLst>
        </c:ser>
        <c:dLbls>
          <c:showLegendKey val="0"/>
          <c:showVal val="0"/>
          <c:showCatName val="0"/>
          <c:showSerName val="0"/>
          <c:showPercent val="0"/>
          <c:showBubbleSize val="0"/>
        </c:dLbls>
        <c:gapWidth val="182"/>
        <c:axId val="506148192"/>
        <c:axId val="506148520"/>
      </c:barChart>
      <c:catAx>
        <c:axId val="506148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6148520"/>
        <c:crosses val="autoZero"/>
        <c:auto val="1"/>
        <c:lblAlgn val="ctr"/>
        <c:lblOffset val="100"/>
        <c:noMultiLvlLbl val="0"/>
      </c:catAx>
      <c:valAx>
        <c:axId val="50614852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6148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[First Qtr Results.xlsx]1st QtrExpenditures Chart!PivotTable3</c:name>
    <c:fmtId val="3"/>
  </c:pivotSource>
  <c:chart>
    <c:autoTitleDeleted val="1"/>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7.3026005020394207E-3"/>
              <c:y val="-2.888087189912018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6.08550041836618E-3"/>
              <c:y val="-5.294826514838689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9.7368006693858786E-3"/>
              <c:y val="-1.44404359495600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5"/>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429933260832795"/>
          <c:y val="2.1317829457364341E-2"/>
          <c:w val="0.83021780010238688"/>
          <c:h val="0.93372428737105539"/>
        </c:manualLayout>
      </c:layout>
      <c:barChart>
        <c:barDir val="bar"/>
        <c:grouping val="clustered"/>
        <c:varyColors val="0"/>
        <c:ser>
          <c:idx val="0"/>
          <c:order val="0"/>
          <c:tx>
            <c:strRef>
              <c:f>'1st QtrExpenditures Chart'!$B$4</c:f>
              <c:strCache>
                <c:ptCount val="1"/>
                <c:pt idx="0">
                  <c:v>Sum of Field1</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'1st QtrExpenditures Chart'!$A$5:$A$21</c:f>
              <c:multiLvlStrCache>
                <c:ptCount val="13"/>
                <c:lvl>
                  <c:pt idx="0">
                    <c:v>9 Undistributed</c:v>
                  </c:pt>
                  <c:pt idx="1">
                    <c:v>8 Home &amp; Community</c:v>
                  </c:pt>
                  <c:pt idx="2">
                    <c:v>1 General Government</c:v>
                  </c:pt>
                  <c:pt idx="3">
                    <c:v>9 Undistributed</c:v>
                  </c:pt>
                  <c:pt idx="4">
                    <c:v>8 Home &amp; Community</c:v>
                  </c:pt>
                  <c:pt idx="5">
                    <c:v>1 General Government</c:v>
                  </c:pt>
                  <c:pt idx="6">
                    <c:v>9 Undistributed</c:v>
                  </c:pt>
                  <c:pt idx="7">
                    <c:v>8 Home &amp; Community</c:v>
                  </c:pt>
                  <c:pt idx="8">
                    <c:v>7 Culture &amp; Recreation</c:v>
                  </c:pt>
                  <c:pt idx="9">
                    <c:v>6 Economic Assistance</c:v>
                  </c:pt>
                  <c:pt idx="10">
                    <c:v>5 Transportation</c:v>
                  </c:pt>
                  <c:pt idx="11">
                    <c:v>3 Public Safety</c:v>
                  </c:pt>
                  <c:pt idx="12">
                    <c:v>1 General Government</c:v>
                  </c:pt>
                </c:lvl>
                <c:lvl>
                  <c:pt idx="0">
                    <c:v>300</c:v>
                  </c:pt>
                  <c:pt idx="3">
                    <c:v>200</c:v>
                  </c:pt>
                  <c:pt idx="6">
                    <c:v>100</c:v>
                  </c:pt>
                </c:lvl>
              </c:multiLvlStrCache>
            </c:multiLvlStrRef>
          </c:cat>
          <c:val>
            <c:numRef>
              <c:f>'1st QtrExpenditures Chart'!$B$5:$B$21</c:f>
              <c:numCache>
                <c:formatCode>0.00%</c:formatCode>
                <c:ptCount val="13"/>
                <c:pt idx="0">
                  <c:v>0.15886628095808386</c:v>
                </c:pt>
                <c:pt idx="1">
                  <c:v>0.12138338247040384</c:v>
                </c:pt>
                <c:pt idx="2">
                  <c:v>0.1838617100539956</c:v>
                </c:pt>
                <c:pt idx="3">
                  <c:v>0.1739214699611448</c:v>
                </c:pt>
                <c:pt idx="4">
                  <c:v>0.13288322699260655</c:v>
                </c:pt>
                <c:pt idx="5">
                  <c:v>0.15319728590381945</c:v>
                </c:pt>
                <c:pt idx="6">
                  <c:v>0.24109737809515866</c:v>
                </c:pt>
                <c:pt idx="7">
                  <c:v>0.15977244733219642</c:v>
                </c:pt>
                <c:pt idx="8">
                  <c:v>0.12155071801558445</c:v>
                </c:pt>
                <c:pt idx="9">
                  <c:v>0.25651203923302651</c:v>
                </c:pt>
                <c:pt idx="10">
                  <c:v>0.27629096665029695</c:v>
                </c:pt>
                <c:pt idx="11">
                  <c:v>0.20436691068483945</c:v>
                </c:pt>
                <c:pt idx="12">
                  <c:v>0.2095581954875903</c:v>
                </c:pt>
              </c:numCache>
            </c:numRef>
          </c:val>
          <c:extLst>
            <c:ext xmlns:c16="http://schemas.microsoft.com/office/drawing/2014/chart" uri="{C3380CC4-5D6E-409C-BE32-E72D297353CC}">
              <c16:uniqueId val="{00000000-AAC5-46A9-873B-EB186AD9BE71}"/>
            </c:ext>
          </c:extLst>
        </c:ser>
        <c:ser>
          <c:idx val="1"/>
          <c:order val="1"/>
          <c:tx>
            <c:strRef>
              <c:f>'1st QtrExpenditures Chart'!$C$4</c:f>
              <c:strCache>
                <c:ptCount val="1"/>
                <c:pt idx="0">
                  <c:v>Sum of Field2</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'1st QtrExpenditures Chart'!$A$5:$A$21</c:f>
              <c:multiLvlStrCache>
                <c:ptCount val="13"/>
                <c:lvl>
                  <c:pt idx="0">
                    <c:v>9 Undistributed</c:v>
                  </c:pt>
                  <c:pt idx="1">
                    <c:v>8 Home &amp; Community</c:v>
                  </c:pt>
                  <c:pt idx="2">
                    <c:v>1 General Government</c:v>
                  </c:pt>
                  <c:pt idx="3">
                    <c:v>9 Undistributed</c:v>
                  </c:pt>
                  <c:pt idx="4">
                    <c:v>8 Home &amp; Community</c:v>
                  </c:pt>
                  <c:pt idx="5">
                    <c:v>1 General Government</c:v>
                  </c:pt>
                  <c:pt idx="6">
                    <c:v>9 Undistributed</c:v>
                  </c:pt>
                  <c:pt idx="7">
                    <c:v>8 Home &amp; Community</c:v>
                  </c:pt>
                  <c:pt idx="8">
                    <c:v>7 Culture &amp; Recreation</c:v>
                  </c:pt>
                  <c:pt idx="9">
                    <c:v>6 Economic Assistance</c:v>
                  </c:pt>
                  <c:pt idx="10">
                    <c:v>5 Transportation</c:v>
                  </c:pt>
                  <c:pt idx="11">
                    <c:v>3 Public Safety</c:v>
                  </c:pt>
                  <c:pt idx="12">
                    <c:v>1 General Government</c:v>
                  </c:pt>
                </c:lvl>
                <c:lvl>
                  <c:pt idx="0">
                    <c:v>300</c:v>
                  </c:pt>
                  <c:pt idx="3">
                    <c:v>200</c:v>
                  </c:pt>
                  <c:pt idx="6">
                    <c:v>100</c:v>
                  </c:pt>
                </c:lvl>
              </c:multiLvlStrCache>
            </c:multiLvlStrRef>
          </c:cat>
          <c:val>
            <c:numRef>
              <c:f>'1st QtrExpenditures Chart'!$C$5:$C$21</c:f>
              <c:numCache>
                <c:formatCode>0.00%</c:formatCode>
                <c:ptCount val="13"/>
                <c:pt idx="0">
                  <c:v>0.12995794517945064</c:v>
                </c:pt>
                <c:pt idx="1">
                  <c:v>0.21345650347081024</c:v>
                </c:pt>
                <c:pt idx="2">
                  <c:v>0.19158849896533914</c:v>
                </c:pt>
                <c:pt idx="3">
                  <c:v>0.17917838630749666</c:v>
                </c:pt>
                <c:pt idx="4">
                  <c:v>0.27020595089594673</c:v>
                </c:pt>
                <c:pt idx="5">
                  <c:v>0.15814844031629641</c:v>
                </c:pt>
                <c:pt idx="6">
                  <c:v>0.26508500429217058</c:v>
                </c:pt>
                <c:pt idx="7">
                  <c:v>0.18361416503505024</c:v>
                </c:pt>
                <c:pt idx="8">
                  <c:v>0.12600855093061031</c:v>
                </c:pt>
                <c:pt idx="9">
                  <c:v>0.34255147152546239</c:v>
                </c:pt>
                <c:pt idx="10">
                  <c:v>0.25047779731790493</c:v>
                </c:pt>
                <c:pt idx="11">
                  <c:v>0.21373527813882839</c:v>
                </c:pt>
                <c:pt idx="12">
                  <c:v>0.20983711987365938</c:v>
                </c:pt>
              </c:numCache>
            </c:numRef>
          </c:val>
          <c:extLst>
            <c:ext xmlns:c16="http://schemas.microsoft.com/office/drawing/2014/chart" uri="{C3380CC4-5D6E-409C-BE32-E72D297353CC}">
              <c16:uniqueId val="{00000001-AAC5-46A9-873B-EB186AD9BE71}"/>
            </c:ext>
          </c:extLst>
        </c:ser>
        <c:ser>
          <c:idx val="2"/>
          <c:order val="2"/>
          <c:tx>
            <c:strRef>
              <c:f>'1st QtrExpenditures Chart'!$D$4</c:f>
              <c:strCache>
                <c:ptCount val="1"/>
                <c:pt idx="0">
                  <c:v>Sum of Field3</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'1st QtrExpenditures Chart'!$A$5:$A$21</c:f>
              <c:multiLvlStrCache>
                <c:ptCount val="13"/>
                <c:lvl>
                  <c:pt idx="0">
                    <c:v>9 Undistributed</c:v>
                  </c:pt>
                  <c:pt idx="1">
                    <c:v>8 Home &amp; Community</c:v>
                  </c:pt>
                  <c:pt idx="2">
                    <c:v>1 General Government</c:v>
                  </c:pt>
                  <c:pt idx="3">
                    <c:v>9 Undistributed</c:v>
                  </c:pt>
                  <c:pt idx="4">
                    <c:v>8 Home &amp; Community</c:v>
                  </c:pt>
                  <c:pt idx="5">
                    <c:v>1 General Government</c:v>
                  </c:pt>
                  <c:pt idx="6">
                    <c:v>9 Undistributed</c:v>
                  </c:pt>
                  <c:pt idx="7">
                    <c:v>8 Home &amp; Community</c:v>
                  </c:pt>
                  <c:pt idx="8">
                    <c:v>7 Culture &amp; Recreation</c:v>
                  </c:pt>
                  <c:pt idx="9">
                    <c:v>6 Economic Assistance</c:v>
                  </c:pt>
                  <c:pt idx="10">
                    <c:v>5 Transportation</c:v>
                  </c:pt>
                  <c:pt idx="11">
                    <c:v>3 Public Safety</c:v>
                  </c:pt>
                  <c:pt idx="12">
                    <c:v>1 General Government</c:v>
                  </c:pt>
                </c:lvl>
                <c:lvl>
                  <c:pt idx="0">
                    <c:v>300</c:v>
                  </c:pt>
                  <c:pt idx="3">
                    <c:v>200</c:v>
                  </c:pt>
                  <c:pt idx="6">
                    <c:v>100</c:v>
                  </c:pt>
                </c:lvl>
              </c:multiLvlStrCache>
            </c:multiLvlStrRef>
          </c:cat>
          <c:val>
            <c:numRef>
              <c:f>'1st QtrExpenditures Chart'!$D$5:$D$21</c:f>
              <c:numCache>
                <c:formatCode>0.00%</c:formatCode>
                <c:ptCount val="13"/>
                <c:pt idx="0">
                  <c:v>0.12215841349245149</c:v>
                </c:pt>
                <c:pt idx="1">
                  <c:v>0.16256092871701294</c:v>
                </c:pt>
                <c:pt idx="2">
                  <c:v>0.19095235641107411</c:v>
                </c:pt>
                <c:pt idx="3">
                  <c:v>0.16149602354383877</c:v>
                </c:pt>
                <c:pt idx="4">
                  <c:v>0.21346268730865187</c:v>
                </c:pt>
                <c:pt idx="5">
                  <c:v>0.14816739853644237</c:v>
                </c:pt>
                <c:pt idx="6">
                  <c:v>0.24363364386156636</c:v>
                </c:pt>
                <c:pt idx="7">
                  <c:v>0.11171623493711628</c:v>
                </c:pt>
                <c:pt idx="8">
                  <c:v>0.11794856339197698</c:v>
                </c:pt>
                <c:pt idx="9">
                  <c:v>0.3411289788977066</c:v>
                </c:pt>
                <c:pt idx="10">
                  <c:v>0.2512371168352211</c:v>
                </c:pt>
                <c:pt idx="11">
                  <c:v>0.21552496631117943</c:v>
                </c:pt>
                <c:pt idx="12">
                  <c:v>0.21520464781867618</c:v>
                </c:pt>
              </c:numCache>
            </c:numRef>
          </c:val>
          <c:extLst>
            <c:ext xmlns:c16="http://schemas.microsoft.com/office/drawing/2014/chart" uri="{C3380CC4-5D6E-409C-BE32-E72D297353CC}">
              <c16:uniqueId val="{00000002-AAC5-46A9-873B-EB186AD9BE71}"/>
            </c:ext>
          </c:extLst>
        </c:ser>
        <c:dLbls>
          <c:showLegendKey val="0"/>
          <c:showVal val="0"/>
          <c:showCatName val="0"/>
          <c:showSerName val="0"/>
          <c:showPercent val="0"/>
          <c:showBubbleSize val="0"/>
        </c:dLbls>
        <c:gapWidth val="164"/>
        <c:axId val="644429992"/>
        <c:axId val="644405064"/>
      </c:barChart>
      <c:catAx>
        <c:axId val="644429992"/>
        <c:scaling>
          <c:orientation val="minMax"/>
        </c:scaling>
        <c:delete val="0"/>
        <c:axPos val="l"/>
        <c:numFmt formatCode="General" sourceLinked="1"/>
        <c:majorTickMark val="none"/>
        <c:minorTickMark val="none"/>
        <c:tickLblPos val="nextTo"/>
        <c:spPr>
          <a:noFill/>
          <a:ln w="1905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05064"/>
        <c:crosses val="autoZero"/>
        <c:auto val="1"/>
        <c:lblAlgn val="ctr"/>
        <c:lblOffset val="100"/>
        <c:noMultiLvlLbl val="0"/>
      </c:catAx>
      <c:valAx>
        <c:axId val="644405064"/>
        <c:scaling>
          <c:orientation val="minMax"/>
        </c:scaling>
        <c:delete val="0"/>
        <c:axPos val="b"/>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29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[First Qtr Results.xlsx]Chart Exp!PivotTable3</c:name>
    <c:fmtId val="0"/>
  </c:pivotSource>
  <c:chart>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pattFill prst="narHorz">
            <a:fgClr>
              <a:schemeClr val="accent1"/>
            </a:fgClr>
            <a:bgClr>
              <a:schemeClr val="accent1">
                <a:lumMod val="20000"/>
                <a:lumOff val="80000"/>
              </a:schemeClr>
            </a:bgClr>
          </a:pattFill>
          <a:ln>
            <a:noFill/>
          </a:ln>
          <a:effectLst>
            <a:innerShdw blurRad="114300">
              <a:schemeClr val="accent1"/>
            </a:inn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7.3026005020394207E-3"/>
              <c:y val="-2.888087189912018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6.08550041836618E-3"/>
              <c:y val="-5.294826514838689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pattFill prst="narHorz">
            <a:fgClr>
              <a:schemeClr val="accent1"/>
            </a:fgClr>
            <a:bgClr>
              <a:schemeClr val="accent1">
                <a:lumMod val="20000"/>
                <a:lumOff val="80000"/>
              </a:schemeClr>
            </a:bgClr>
          </a:pattFill>
          <a:ln>
            <a:noFill/>
          </a:ln>
          <a:effectLst>
            <a:innerShdw blurRad="114300">
              <a:schemeClr val="accent1"/>
            </a:innerShdw>
          </a:effectLst>
        </c:spPr>
        <c:dLbl>
          <c:idx val="0"/>
          <c:layout>
            <c:manualLayout>
              <c:x val="-9.7368006693858786E-3"/>
              <c:y val="-1.44404359495600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pattFill prst="narHorz">
            <a:fgClr>
              <a:schemeClr val="accent1"/>
            </a:fgClr>
            <a:bgClr>
              <a:schemeClr val="accent1">
                <a:lumMod val="20000"/>
                <a:lumOff val="80000"/>
              </a:schemeClr>
            </a:bgClr>
          </a:pattFill>
          <a:ln>
            <a:noFill/>
          </a:ln>
          <a:effectLst>
            <a:innerShdw blurRad="114300">
              <a:schemeClr val="accent1"/>
            </a:innerShdw>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'Chart Exp'!$C$4</c:f>
              <c:strCache>
                <c:ptCount val="1"/>
                <c:pt idx="0">
                  <c:v>Sum of Field1</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Exp'!$B$5:$B$8</c:f>
              <c:strCache>
                <c:ptCount val="3"/>
                <c:pt idx="0">
                  <c:v>300</c:v>
                </c:pt>
                <c:pt idx="1">
                  <c:v>200</c:v>
                </c:pt>
                <c:pt idx="2">
                  <c:v>100</c:v>
                </c:pt>
              </c:strCache>
            </c:strRef>
          </c:cat>
          <c:val>
            <c:numRef>
              <c:f>'Chart Exp'!$C$5:$C$8</c:f>
              <c:numCache>
                <c:formatCode>0.00%</c:formatCode>
                <c:ptCount val="3"/>
                <c:pt idx="0">
                  <c:v>0.1410743855027074</c:v>
                </c:pt>
                <c:pt idx="1">
                  <c:v>0.14828832260713601</c:v>
                </c:pt>
                <c:pt idx="2">
                  <c:v>0.215958024309026</c:v>
                </c:pt>
              </c:numCache>
            </c:numRef>
          </c:val>
          <c:extLst>
            <c:ext xmlns:c16="http://schemas.microsoft.com/office/drawing/2014/chart" uri="{C3380CC4-5D6E-409C-BE32-E72D297353CC}">
              <c16:uniqueId val="{00000000-2539-494E-B86B-B56400CEA0FC}"/>
            </c:ext>
          </c:extLst>
        </c:ser>
        <c:ser>
          <c:idx val="1"/>
          <c:order val="1"/>
          <c:tx>
            <c:strRef>
              <c:f>'Chart Exp'!$D$4</c:f>
              <c:strCache>
                <c:ptCount val="1"/>
                <c:pt idx="0">
                  <c:v>Sum of Field2</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Exp'!$B$5:$B$8</c:f>
              <c:strCache>
                <c:ptCount val="3"/>
                <c:pt idx="0">
                  <c:v>300</c:v>
                </c:pt>
                <c:pt idx="1">
                  <c:v>200</c:v>
                </c:pt>
                <c:pt idx="2">
                  <c:v>100</c:v>
                </c:pt>
              </c:strCache>
            </c:strRef>
          </c:cat>
          <c:val>
            <c:numRef>
              <c:f>'Chart Exp'!$D$5:$D$8</c:f>
              <c:numCache>
                <c:formatCode>0.00%</c:formatCode>
                <c:ptCount val="3"/>
                <c:pt idx="0">
                  <c:v>0.17018204643258983</c:v>
                </c:pt>
                <c:pt idx="1">
                  <c:v>0.22093273248650819</c:v>
                </c:pt>
                <c:pt idx="2">
                  <c:v>0.22868137305099548</c:v>
                </c:pt>
              </c:numCache>
            </c:numRef>
          </c:val>
          <c:extLst>
            <c:ext xmlns:c16="http://schemas.microsoft.com/office/drawing/2014/chart" uri="{C3380CC4-5D6E-409C-BE32-E72D297353CC}">
              <c16:uniqueId val="{00000001-2539-494E-B86B-B56400CEA0FC}"/>
            </c:ext>
          </c:extLst>
        </c:ser>
        <c:ser>
          <c:idx val="2"/>
          <c:order val="2"/>
          <c:tx>
            <c:strRef>
              <c:f>'Chart Exp'!$E$4</c:f>
              <c:strCache>
                <c:ptCount val="1"/>
                <c:pt idx="0">
                  <c:v>Sum of Field3</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 Exp'!$B$5:$B$8</c:f>
              <c:strCache>
                <c:ptCount val="3"/>
                <c:pt idx="0">
                  <c:v>300</c:v>
                </c:pt>
                <c:pt idx="1">
                  <c:v>200</c:v>
                </c:pt>
                <c:pt idx="2">
                  <c:v>100</c:v>
                </c:pt>
              </c:strCache>
            </c:strRef>
          </c:cat>
          <c:val>
            <c:numRef>
              <c:f>'Chart Exp'!$E$5:$E$8</c:f>
              <c:numCache>
                <c:formatCode>0.00%</c:formatCode>
                <c:ptCount val="3"/>
                <c:pt idx="0">
                  <c:v>0.14735807586806499</c:v>
                </c:pt>
                <c:pt idx="1">
                  <c:v>0.18467200797954264</c:v>
                </c:pt>
                <c:pt idx="2">
                  <c:v>0.21716509273833337</c:v>
                </c:pt>
              </c:numCache>
            </c:numRef>
          </c:val>
          <c:extLst>
            <c:ext xmlns:c16="http://schemas.microsoft.com/office/drawing/2014/chart" uri="{C3380CC4-5D6E-409C-BE32-E72D297353CC}">
              <c16:uniqueId val="{00000002-2539-494E-B86B-B56400CEA0FC}"/>
            </c:ext>
          </c:extLst>
        </c:ser>
        <c:dLbls>
          <c:showLegendKey val="0"/>
          <c:showVal val="0"/>
          <c:showCatName val="0"/>
          <c:showSerName val="0"/>
          <c:showPercent val="0"/>
          <c:showBubbleSize val="0"/>
        </c:dLbls>
        <c:gapWidth val="164"/>
        <c:axId val="644429992"/>
        <c:axId val="644405064"/>
      </c:barChart>
      <c:catAx>
        <c:axId val="644429992"/>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05064"/>
        <c:crosses val="autoZero"/>
        <c:auto val="1"/>
        <c:lblAlgn val="ctr"/>
        <c:lblOffset val="100"/>
        <c:noMultiLvlLbl val="0"/>
      </c:catAx>
      <c:valAx>
        <c:axId val="644405064"/>
        <c:scaling>
          <c:orientation val="minMax"/>
        </c:scaling>
        <c:delete val="0"/>
        <c:axPos val="b"/>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429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[First Qtr Results.xlsx]RevenueChart!PivotRevenue</c:name>
    <c:fmtId val="7"/>
  </c:pivotSource>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sz="2400">
                <a:latin typeface="Times New Roman" panose="02020603050405020304" pitchFamily="18" charset="0"/>
                <a:cs typeface="Times New Roman" panose="02020603050405020304" pitchFamily="18" charset="0"/>
              </a:rPr>
              <a:t>Revenue</a:t>
            </a:r>
          </a:p>
        </c:rich>
      </c:tx>
      <c:layout>
        <c:manualLayout>
          <c:xMode val="edge"/>
          <c:yMode val="edge"/>
          <c:x val="0.36841364970954477"/>
          <c:y val="1.3488223063026213E-2"/>
        </c:manualLayout>
      </c:layout>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951121575145956"/>
          <c:y val="6.1762921276176982E-2"/>
          <c:w val="0.7882985658979087"/>
          <c:h val="0.89947640769208914"/>
        </c:manualLayout>
      </c:layout>
      <c:barChart>
        <c:barDir val="bar"/>
        <c:grouping val="clustered"/>
        <c:varyColors val="0"/>
        <c:ser>
          <c:idx val="0"/>
          <c:order val="0"/>
          <c:tx>
            <c:strRef>
              <c:f>RevenueChart!$C$3</c:f>
              <c:strCache>
                <c:ptCount val="1"/>
                <c:pt idx="0">
                  <c:v>2019 % of Budget.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RevenueChart!$B$4:$B$7</c:f>
              <c:strCache>
                <c:ptCount val="3"/>
                <c:pt idx="0">
                  <c:v>300</c:v>
                </c:pt>
                <c:pt idx="1">
                  <c:v>200</c:v>
                </c:pt>
                <c:pt idx="2">
                  <c:v>100</c:v>
                </c:pt>
              </c:strCache>
            </c:strRef>
          </c:cat>
          <c:val>
            <c:numRef>
              <c:f>RevenueChart!$C$4:$C$7</c:f>
              <c:numCache>
                <c:formatCode>0.00%</c:formatCode>
                <c:ptCount val="3"/>
                <c:pt idx="0">
                  <c:v>0.133992232188862</c:v>
                </c:pt>
                <c:pt idx="1">
                  <c:v>0.14868258361474701</c:v>
                </c:pt>
                <c:pt idx="2">
                  <c:v>0.14510619593219418</c:v>
                </c:pt>
              </c:numCache>
            </c:numRef>
          </c:val>
          <c:extLst>
            <c:ext xmlns:c16="http://schemas.microsoft.com/office/drawing/2014/chart" uri="{C3380CC4-5D6E-409C-BE32-E72D297353CC}">
              <c16:uniqueId val="{00000000-9610-4CAC-B0DD-400B0DF9D9C6}"/>
            </c:ext>
          </c:extLst>
        </c:ser>
        <c:ser>
          <c:idx val="1"/>
          <c:order val="1"/>
          <c:tx>
            <c:strRef>
              <c:f>RevenueChart!$D$3</c:f>
              <c:strCache>
                <c:ptCount val="1"/>
                <c:pt idx="0">
                  <c:v>2018 % of 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RevenueChart!$B$4:$B$7</c:f>
              <c:strCache>
                <c:ptCount val="3"/>
                <c:pt idx="0">
                  <c:v>300</c:v>
                </c:pt>
                <c:pt idx="1">
                  <c:v>200</c:v>
                </c:pt>
                <c:pt idx="2">
                  <c:v>100</c:v>
                </c:pt>
              </c:strCache>
            </c:strRef>
          </c:cat>
          <c:val>
            <c:numRef>
              <c:f>RevenueChart!$D$4:$D$7</c:f>
              <c:numCache>
                <c:formatCode>0.00%</c:formatCode>
                <c:ptCount val="3"/>
                <c:pt idx="0">
                  <c:v>0.21971954478104247</c:v>
                </c:pt>
                <c:pt idx="1">
                  <c:v>0.20902749189863323</c:v>
                </c:pt>
                <c:pt idx="2">
                  <c:v>0.14452471484363996</c:v>
                </c:pt>
              </c:numCache>
            </c:numRef>
          </c:val>
          <c:extLst>
            <c:ext xmlns:c16="http://schemas.microsoft.com/office/drawing/2014/chart" uri="{C3380CC4-5D6E-409C-BE32-E72D297353CC}">
              <c16:uniqueId val="{00000001-9610-4CAC-B0DD-400B0DF9D9C6}"/>
            </c:ext>
          </c:extLst>
        </c:ser>
        <c:ser>
          <c:idx val="2"/>
          <c:order val="2"/>
          <c:tx>
            <c:strRef>
              <c:f>RevenueChart!$E$3</c:f>
              <c:strCache>
                <c:ptCount val="1"/>
                <c:pt idx="0">
                  <c:v>2017 % of Total.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RevenueChart!$B$4:$B$7</c:f>
              <c:strCache>
                <c:ptCount val="3"/>
                <c:pt idx="0">
                  <c:v>300</c:v>
                </c:pt>
                <c:pt idx="1">
                  <c:v>200</c:v>
                </c:pt>
                <c:pt idx="2">
                  <c:v>100</c:v>
                </c:pt>
              </c:strCache>
            </c:strRef>
          </c:cat>
          <c:val>
            <c:numRef>
              <c:f>RevenueChart!$E$4:$E$7</c:f>
              <c:numCache>
                <c:formatCode>0.00%</c:formatCode>
                <c:ptCount val="3"/>
                <c:pt idx="0">
                  <c:v>0.17350876387603031</c:v>
                </c:pt>
                <c:pt idx="1">
                  <c:v>0.17882396626740604</c:v>
                </c:pt>
                <c:pt idx="2">
                  <c:v>0.1410411379808568</c:v>
                </c:pt>
              </c:numCache>
            </c:numRef>
          </c:val>
          <c:extLst>
            <c:ext xmlns:c16="http://schemas.microsoft.com/office/drawing/2014/chart" uri="{C3380CC4-5D6E-409C-BE32-E72D297353CC}">
              <c16:uniqueId val="{00000002-9610-4CAC-B0DD-400B0DF9D9C6}"/>
            </c:ext>
          </c:extLst>
        </c:ser>
        <c:dLbls>
          <c:showLegendKey val="0"/>
          <c:showVal val="0"/>
          <c:showCatName val="0"/>
          <c:showSerName val="0"/>
          <c:showPercent val="0"/>
          <c:showBubbleSize val="0"/>
        </c:dLbls>
        <c:gapWidth val="150"/>
        <c:axId val="508034040"/>
        <c:axId val="508033056"/>
      </c:barChart>
      <c:catAx>
        <c:axId val="5080340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033056"/>
        <c:crosses val="autoZero"/>
        <c:auto val="1"/>
        <c:lblAlgn val="ctr"/>
        <c:lblOffset val="100"/>
        <c:noMultiLvlLbl val="0"/>
      </c:catAx>
      <c:valAx>
        <c:axId val="50803305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034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9525</xdr:colOff>
      <xdr:row>1</xdr:row>
      <xdr:rowOff>85725</xdr:rowOff>
    </xdr:from>
    <xdr:to>
      <xdr:col>7</xdr:col>
      <xdr:colOff>466725</xdr:colOff>
      <xdr:row>46</xdr:row>
      <xdr:rowOff>133350</xdr:rowOff>
    </xdr:to>
    <xdr:graphicFrame macro="">
      <xdr:nvGraphicFramePr>
        <xdr:cNvPr id="2" name="GFRevenue Chart">
          <a:extLst>
            <a:ext uri="{FF2B5EF4-FFF2-40B4-BE49-F238E27FC236}">
              <a16:creationId xmlns:a16="http://schemas.microsoft.com/office/drawing/2014/main" id="{6C1D0E38-30EA-4CE0-9B77-091483DA48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228600</xdr:colOff>
      <xdr:row>0</xdr:row>
      <xdr:rowOff>95250</xdr:rowOff>
    </xdr:from>
    <xdr:to>
      <xdr:col>7</xdr:col>
      <xdr:colOff>152399</xdr:colOff>
      <xdr:row>0</xdr:row>
      <xdr:rowOff>419100</xdr:rowOff>
    </xdr:to>
    <xdr:sp macro="" textlink="">
      <xdr:nvSpPr>
        <xdr:cNvPr id="5" name="TextBox 4">
          <a:extLst>
            <a:ext uri="{FF2B5EF4-FFF2-40B4-BE49-F238E27FC236}">
              <a16:creationId xmlns:a16="http://schemas.microsoft.com/office/drawing/2014/main" id="{874E7E6B-1F2C-4025-9D24-EC8B241DA5DA}"/>
            </a:ext>
          </a:extLst>
        </xdr:cNvPr>
        <xdr:cNvSpPr txBox="1"/>
      </xdr:nvSpPr>
      <xdr:spPr>
        <a:xfrm>
          <a:off x="228600" y="95250"/>
          <a:ext cx="7448549"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FIRST QUARTER RESULTS</a:t>
          </a:r>
        </a:p>
      </xdr:txBody>
    </xdr:sp>
    <xdr:clientData/>
  </xdr:twoCellAnchor>
  <xdr:twoCellAnchor>
    <xdr:from>
      <xdr:col>9</xdr:col>
      <xdr:colOff>304797</xdr:colOff>
      <xdr:row>0</xdr:row>
      <xdr:rowOff>66675</xdr:rowOff>
    </xdr:from>
    <xdr:to>
      <xdr:col>11</xdr:col>
      <xdr:colOff>476248</xdr:colOff>
      <xdr:row>0</xdr:row>
      <xdr:rowOff>361950</xdr:rowOff>
    </xdr:to>
    <xdr:grpSp>
      <xdr:nvGrpSpPr>
        <xdr:cNvPr id="6" name="Group 5">
          <a:extLst>
            <a:ext uri="{FF2B5EF4-FFF2-40B4-BE49-F238E27FC236}">
              <a16:creationId xmlns:a16="http://schemas.microsoft.com/office/drawing/2014/main" id="{E42CC66C-1A0B-41FE-A32D-DED731DA035B}"/>
            </a:ext>
          </a:extLst>
        </xdr:cNvPr>
        <xdr:cNvGrpSpPr/>
      </xdr:nvGrpSpPr>
      <xdr:grpSpPr>
        <a:xfrm>
          <a:off x="9344022" y="66675"/>
          <a:ext cx="1390651" cy="295275"/>
          <a:chOff x="7227357" y="104775"/>
          <a:chExt cx="1545168" cy="276225"/>
        </a:xfrm>
      </xdr:grpSpPr>
      <xdr:sp macro="" textlink="">
        <xdr:nvSpPr>
          <xdr:cNvPr id="7" name="TextBox 6">
            <a:extLst>
              <a:ext uri="{FF2B5EF4-FFF2-40B4-BE49-F238E27FC236}">
                <a16:creationId xmlns:a16="http://schemas.microsoft.com/office/drawing/2014/main" id="{CDDA1A0A-74A8-4D96-AF1E-193AEE57AC4A}"/>
              </a:ext>
            </a:extLst>
          </xdr:cNvPr>
          <xdr:cNvSpPr txBox="1"/>
        </xdr:nvSpPr>
        <xdr:spPr>
          <a:xfrm>
            <a:off x="7227357" y="113685"/>
            <a:ext cx="638176" cy="24765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8" name="TextBox 7">
            <a:extLst>
              <a:ext uri="{FF2B5EF4-FFF2-40B4-BE49-F238E27FC236}">
                <a16:creationId xmlns:a16="http://schemas.microsoft.com/office/drawing/2014/main" id="{7F15AA54-2916-4E4B-97D8-C670D0991F2C}"/>
              </a:ext>
            </a:extLst>
          </xdr:cNvPr>
          <xdr:cNvSpPr txBox="1"/>
        </xdr:nvSpPr>
        <xdr:spPr>
          <a:xfrm>
            <a:off x="8010525" y="10477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2018</a:t>
            </a:r>
          </a:p>
        </xdr:txBody>
      </xdr:sp>
    </xdr:grpSp>
    <xdr:clientData/>
  </xdr:twoCellAnchor>
  <xdr:twoCellAnchor>
    <xdr:from>
      <xdr:col>11</xdr:col>
      <xdr:colOff>495300</xdr:colOff>
      <xdr:row>0</xdr:row>
      <xdr:rowOff>85725</xdr:rowOff>
    </xdr:from>
    <xdr:to>
      <xdr:col>14</xdr:col>
      <xdr:colOff>76200</xdr:colOff>
      <xdr:row>0</xdr:row>
      <xdr:rowOff>400050</xdr:rowOff>
    </xdr:to>
    <xdr:grpSp>
      <xdr:nvGrpSpPr>
        <xdr:cNvPr id="9" name="Group 8">
          <a:extLst>
            <a:ext uri="{FF2B5EF4-FFF2-40B4-BE49-F238E27FC236}">
              <a16:creationId xmlns:a16="http://schemas.microsoft.com/office/drawing/2014/main" id="{564487CE-BFE3-48FB-A3E7-662AF71DD88E}"/>
            </a:ext>
          </a:extLst>
        </xdr:cNvPr>
        <xdr:cNvGrpSpPr/>
      </xdr:nvGrpSpPr>
      <xdr:grpSpPr>
        <a:xfrm>
          <a:off x="10753725" y="85725"/>
          <a:ext cx="1409700" cy="314325"/>
          <a:chOff x="6909355" y="96143"/>
          <a:chExt cx="1863170" cy="284857"/>
        </a:xfrm>
      </xdr:grpSpPr>
      <xdr:sp macro="" textlink="">
        <xdr:nvSpPr>
          <xdr:cNvPr id="10" name="TextBox 9">
            <a:extLst>
              <a:ext uri="{FF2B5EF4-FFF2-40B4-BE49-F238E27FC236}">
                <a16:creationId xmlns:a16="http://schemas.microsoft.com/office/drawing/2014/main" id="{2A1F53DE-6135-412E-A117-157312F74560}"/>
              </a:ext>
            </a:extLst>
          </xdr:cNvPr>
          <xdr:cNvSpPr txBox="1"/>
        </xdr:nvSpPr>
        <xdr:spPr>
          <a:xfrm>
            <a:off x="6909355" y="96143"/>
            <a:ext cx="914401" cy="264560"/>
          </a:xfrm>
          <a:prstGeom prst="rect">
            <a:avLst/>
          </a:prstGeom>
          <a:solidFill>
            <a:schemeClr val="accent3"/>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1" name="TextBox 10">
            <a:extLst>
              <a:ext uri="{FF2B5EF4-FFF2-40B4-BE49-F238E27FC236}">
                <a16:creationId xmlns:a16="http://schemas.microsoft.com/office/drawing/2014/main" id="{85F8055F-6185-4690-AD19-CF396163A955}"/>
              </a:ext>
            </a:extLst>
          </xdr:cNvPr>
          <xdr:cNvSpPr txBox="1"/>
        </xdr:nvSpPr>
        <xdr:spPr>
          <a:xfrm>
            <a:off x="8010525" y="10477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2017</a:t>
            </a:r>
          </a:p>
        </xdr:txBody>
      </xdr:sp>
    </xdr:grpSp>
    <xdr:clientData/>
  </xdr:twoCellAnchor>
  <xdr:twoCellAnchor>
    <xdr:from>
      <xdr:col>7</xdr:col>
      <xdr:colOff>295273</xdr:colOff>
      <xdr:row>0</xdr:row>
      <xdr:rowOff>76199</xdr:rowOff>
    </xdr:from>
    <xdr:to>
      <xdr:col>9</xdr:col>
      <xdr:colOff>247648</xdr:colOff>
      <xdr:row>0</xdr:row>
      <xdr:rowOff>371474</xdr:rowOff>
    </xdr:to>
    <xdr:grpSp>
      <xdr:nvGrpSpPr>
        <xdr:cNvPr id="12" name="Group 11">
          <a:extLst>
            <a:ext uri="{FF2B5EF4-FFF2-40B4-BE49-F238E27FC236}">
              <a16:creationId xmlns:a16="http://schemas.microsoft.com/office/drawing/2014/main" id="{8D98F12A-C50B-48DA-9B31-2959E0AB565C}"/>
            </a:ext>
          </a:extLst>
        </xdr:cNvPr>
        <xdr:cNvGrpSpPr/>
      </xdr:nvGrpSpPr>
      <xdr:grpSpPr>
        <a:xfrm>
          <a:off x="7820023" y="76199"/>
          <a:ext cx="1466850" cy="295275"/>
          <a:chOff x="17307934" y="200025"/>
          <a:chExt cx="1903991" cy="283610"/>
        </a:xfrm>
      </xdr:grpSpPr>
      <xdr:sp macro="" textlink="">
        <xdr:nvSpPr>
          <xdr:cNvPr id="13" name="TextBox 12">
            <a:extLst>
              <a:ext uri="{FF2B5EF4-FFF2-40B4-BE49-F238E27FC236}">
                <a16:creationId xmlns:a16="http://schemas.microsoft.com/office/drawing/2014/main" id="{27C64D80-3C99-4C60-B637-5CF11BDAE0C2}"/>
              </a:ext>
            </a:extLst>
          </xdr:cNvPr>
          <xdr:cNvSpPr txBox="1"/>
        </xdr:nvSpPr>
        <xdr:spPr>
          <a:xfrm>
            <a:off x="17307934" y="219075"/>
            <a:ext cx="914400" cy="264560"/>
          </a:xfrm>
          <a:prstGeom prst="rect">
            <a:avLst/>
          </a:prstGeom>
          <a:solidFill>
            <a:schemeClr val="accent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4" name="TextBox 13">
            <a:extLst>
              <a:ext uri="{FF2B5EF4-FFF2-40B4-BE49-F238E27FC236}">
                <a16:creationId xmlns:a16="http://schemas.microsoft.com/office/drawing/2014/main" id="{856DB2A5-4A1F-4D73-869D-00D8E2575D4E}"/>
              </a:ext>
            </a:extLst>
          </xdr:cNvPr>
          <xdr:cNvSpPr txBox="1"/>
        </xdr:nvSpPr>
        <xdr:spPr>
          <a:xfrm>
            <a:off x="18449925"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2019</a:t>
            </a:r>
          </a:p>
        </xdr:txBody>
      </xdr:sp>
    </xdr:grpSp>
    <xdr:clientData/>
  </xdr:twoCellAnchor>
  <xdr:twoCellAnchor>
    <xdr:from>
      <xdr:col>7</xdr:col>
      <xdr:colOff>542926</xdr:colOff>
      <xdr:row>1</xdr:row>
      <xdr:rowOff>76199</xdr:rowOff>
    </xdr:from>
    <xdr:to>
      <xdr:col>16</xdr:col>
      <xdr:colOff>9525</xdr:colOff>
      <xdr:row>46</xdr:row>
      <xdr:rowOff>95249</xdr:rowOff>
    </xdr:to>
    <xdr:graphicFrame macro="">
      <xdr:nvGraphicFramePr>
        <xdr:cNvPr id="16" name="Chart 15">
          <a:extLst>
            <a:ext uri="{FF2B5EF4-FFF2-40B4-BE49-F238E27FC236}">
              <a16:creationId xmlns:a16="http://schemas.microsoft.com/office/drawing/2014/main" id="{93D2B176-C889-424C-8DC7-C2452D4BD1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2</xdr:row>
      <xdr:rowOff>38100</xdr:rowOff>
    </xdr:from>
    <xdr:to>
      <xdr:col>0</xdr:col>
      <xdr:colOff>2886074</xdr:colOff>
      <xdr:row>9</xdr:row>
      <xdr:rowOff>152400</xdr:rowOff>
    </xdr:to>
    <mc:AlternateContent xmlns:mc="http://schemas.openxmlformats.org/markup-compatibility/2006" xmlns:a14="http://schemas.microsoft.com/office/drawing/2010/main">
      <mc:Choice Requires="a14">
        <xdr:graphicFrame macro="">
          <xdr:nvGraphicFramePr>
            <xdr:cNvPr id="2" name="Fund 4">
              <a:extLst>
                <a:ext uri="{FF2B5EF4-FFF2-40B4-BE49-F238E27FC236}">
                  <a16:creationId xmlns:a16="http://schemas.microsoft.com/office/drawing/2014/main" id="{3A6E723C-3499-479C-9C0D-D0DF6E69FC76}"/>
                </a:ext>
              </a:extLst>
            </xdr:cNvPr>
            <xdr:cNvGraphicFramePr/>
          </xdr:nvGraphicFramePr>
          <xdr:xfrm>
            <a:off x="0" y="0"/>
            <a:ext cx="0" cy="0"/>
          </xdr:xfrm>
          <a:graphic>
            <a:graphicData uri="http://schemas.microsoft.com/office/drawing/2010/slicer">
              <sle:slicer xmlns:sle="http://schemas.microsoft.com/office/drawing/2010/slicer" name="Fund 4"/>
            </a:graphicData>
          </a:graphic>
        </xdr:graphicFrame>
      </mc:Choice>
      <mc:Fallback xmlns="">
        <xdr:sp macro="" textlink="">
          <xdr:nvSpPr>
            <xdr:cNvPr id="0" name=""/>
            <xdr:cNvSpPr>
              <a:spLocks noTextEdit="1"/>
            </xdr:cNvSpPr>
          </xdr:nvSpPr>
          <xdr:spPr>
            <a:xfrm>
              <a:off x="0" y="361950"/>
              <a:ext cx="2886074" cy="1409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19049</xdr:colOff>
      <xdr:row>10</xdr:row>
      <xdr:rowOff>9525</xdr:rowOff>
    </xdr:from>
    <xdr:to>
      <xdr:col>0</xdr:col>
      <xdr:colOff>2867024</xdr:colOff>
      <xdr:row>23</xdr:row>
      <xdr:rowOff>85725</xdr:rowOff>
    </xdr:to>
    <mc:AlternateContent xmlns:mc="http://schemas.openxmlformats.org/markup-compatibility/2006" xmlns:a14="http://schemas.microsoft.com/office/drawing/2010/main">
      <mc:Choice Requires="a14">
        <xdr:graphicFrame macro="">
          <xdr:nvGraphicFramePr>
            <xdr:cNvPr id="3" name="GovActivities">
              <a:extLst>
                <a:ext uri="{FF2B5EF4-FFF2-40B4-BE49-F238E27FC236}">
                  <a16:creationId xmlns:a16="http://schemas.microsoft.com/office/drawing/2014/main" id="{DE1C3E98-CB7B-4F5A-B10B-FFED9D980FD0}"/>
                </a:ext>
              </a:extLst>
            </xdr:cNvPr>
            <xdr:cNvGraphicFramePr/>
          </xdr:nvGraphicFramePr>
          <xdr:xfrm>
            <a:off x="0" y="0"/>
            <a:ext cx="0" cy="0"/>
          </xdr:xfrm>
          <a:graphic>
            <a:graphicData uri="http://schemas.microsoft.com/office/drawing/2010/slicer">
              <sle:slicer xmlns:sle="http://schemas.microsoft.com/office/drawing/2010/slicer" name="GovActivities"/>
            </a:graphicData>
          </a:graphic>
        </xdr:graphicFrame>
      </mc:Choice>
      <mc:Fallback xmlns="">
        <xdr:sp macro="" textlink="">
          <xdr:nvSpPr>
            <xdr:cNvPr id="0" name=""/>
            <xdr:cNvSpPr>
              <a:spLocks noTextEdit="1"/>
            </xdr:cNvSpPr>
          </xdr:nvSpPr>
          <xdr:spPr>
            <a:xfrm>
              <a:off x="19049" y="1790700"/>
              <a:ext cx="2847975" cy="2181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23</xdr:row>
      <xdr:rowOff>161924</xdr:rowOff>
    </xdr:from>
    <xdr:to>
      <xdr:col>0</xdr:col>
      <xdr:colOff>2867025</xdr:colOff>
      <xdr:row>43</xdr:row>
      <xdr:rowOff>85725</xdr:rowOff>
    </xdr:to>
    <mc:AlternateContent xmlns:mc="http://schemas.openxmlformats.org/markup-compatibility/2006" xmlns:a14="http://schemas.microsoft.com/office/drawing/2010/main">
      <mc:Choice Requires="a14">
        <xdr:graphicFrame macro="">
          <xdr:nvGraphicFramePr>
            <xdr:cNvPr id="4" name="Department">
              <a:extLst>
                <a:ext uri="{FF2B5EF4-FFF2-40B4-BE49-F238E27FC236}">
                  <a16:creationId xmlns:a16="http://schemas.microsoft.com/office/drawing/2014/main" id="{F4A04B06-A2A1-45EE-B328-B22F993B8C78}"/>
                </a:ext>
              </a:extLst>
            </xdr:cNvPr>
            <xdr:cNvGraphicFramePr/>
          </xdr:nvGraphicFramePr>
          <xdr:xfrm>
            <a:off x="0" y="0"/>
            <a:ext cx="0" cy="0"/>
          </xdr:xfrm>
          <a:graphic>
            <a:graphicData uri="http://schemas.microsoft.com/office/drawing/2010/slicer">
              <sle:slicer xmlns:sle="http://schemas.microsoft.com/office/drawing/2010/slicer" name="Department"/>
            </a:graphicData>
          </a:graphic>
        </xdr:graphicFrame>
      </mc:Choice>
      <mc:Fallback xmlns="">
        <xdr:sp macro="" textlink="">
          <xdr:nvSpPr>
            <xdr:cNvPr id="0" name=""/>
            <xdr:cNvSpPr>
              <a:spLocks noTextEdit="1"/>
            </xdr:cNvSpPr>
          </xdr:nvSpPr>
          <xdr:spPr>
            <a:xfrm>
              <a:off x="47625" y="4048124"/>
              <a:ext cx="2819400" cy="31623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1</xdr:row>
      <xdr:rowOff>133350</xdr:rowOff>
    </xdr:from>
    <xdr:to>
      <xdr:col>4</xdr:col>
      <xdr:colOff>657225</xdr:colOff>
      <xdr:row>47</xdr:row>
      <xdr:rowOff>19050</xdr:rowOff>
    </xdr:to>
    <xdr:graphicFrame macro="">
      <xdr:nvGraphicFramePr>
        <xdr:cNvPr id="2" name="GFRevenue Chart">
          <a:extLst>
            <a:ext uri="{FF2B5EF4-FFF2-40B4-BE49-F238E27FC236}">
              <a16:creationId xmlns:a16="http://schemas.microsoft.com/office/drawing/2014/main" id="{8D675FB9-D75D-450E-872B-CF989375AD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228600</xdr:colOff>
      <xdr:row>0</xdr:row>
      <xdr:rowOff>95250</xdr:rowOff>
    </xdr:from>
    <xdr:to>
      <xdr:col>7</xdr:col>
      <xdr:colOff>152399</xdr:colOff>
      <xdr:row>0</xdr:row>
      <xdr:rowOff>419100</xdr:rowOff>
    </xdr:to>
    <xdr:sp macro="" textlink="">
      <xdr:nvSpPr>
        <xdr:cNvPr id="6" name="TextBox 5">
          <a:extLst>
            <a:ext uri="{FF2B5EF4-FFF2-40B4-BE49-F238E27FC236}">
              <a16:creationId xmlns:a16="http://schemas.microsoft.com/office/drawing/2014/main" id="{580879BF-ABDB-4116-A190-15F67E1C1F8C}"/>
            </a:ext>
          </a:extLst>
        </xdr:cNvPr>
        <xdr:cNvSpPr txBox="1"/>
      </xdr:nvSpPr>
      <xdr:spPr>
        <a:xfrm>
          <a:off x="228600" y="95250"/>
          <a:ext cx="7448549"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FIRST QUARTER RESULTS</a:t>
          </a:r>
        </a:p>
      </xdr:txBody>
    </xdr:sp>
    <xdr:clientData/>
  </xdr:twoCellAnchor>
  <xdr:twoCellAnchor>
    <xdr:from>
      <xdr:col>9</xdr:col>
      <xdr:colOff>304797</xdr:colOff>
      <xdr:row>0</xdr:row>
      <xdr:rowOff>66675</xdr:rowOff>
    </xdr:from>
    <xdr:to>
      <xdr:col>11</xdr:col>
      <xdr:colOff>476248</xdr:colOff>
      <xdr:row>0</xdr:row>
      <xdr:rowOff>361950</xdr:rowOff>
    </xdr:to>
    <xdr:grpSp>
      <xdr:nvGrpSpPr>
        <xdr:cNvPr id="9" name="Group 8">
          <a:extLst>
            <a:ext uri="{FF2B5EF4-FFF2-40B4-BE49-F238E27FC236}">
              <a16:creationId xmlns:a16="http://schemas.microsoft.com/office/drawing/2014/main" id="{15430AEF-1B16-4E8C-A43B-422F0C17DD54}"/>
            </a:ext>
          </a:extLst>
        </xdr:cNvPr>
        <xdr:cNvGrpSpPr/>
      </xdr:nvGrpSpPr>
      <xdr:grpSpPr>
        <a:xfrm>
          <a:off x="9344022" y="66675"/>
          <a:ext cx="1390651" cy="295275"/>
          <a:chOff x="7227357" y="104775"/>
          <a:chExt cx="1545168" cy="276225"/>
        </a:xfrm>
      </xdr:grpSpPr>
      <xdr:sp macro="" textlink="">
        <xdr:nvSpPr>
          <xdr:cNvPr id="7" name="TextBox 6">
            <a:extLst>
              <a:ext uri="{FF2B5EF4-FFF2-40B4-BE49-F238E27FC236}">
                <a16:creationId xmlns:a16="http://schemas.microsoft.com/office/drawing/2014/main" id="{A4CCBC54-0406-4400-8675-FC8975A19C3A}"/>
              </a:ext>
            </a:extLst>
          </xdr:cNvPr>
          <xdr:cNvSpPr txBox="1"/>
        </xdr:nvSpPr>
        <xdr:spPr>
          <a:xfrm>
            <a:off x="7227357" y="113685"/>
            <a:ext cx="638176" cy="24765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8" name="TextBox 7">
            <a:extLst>
              <a:ext uri="{FF2B5EF4-FFF2-40B4-BE49-F238E27FC236}">
                <a16:creationId xmlns:a16="http://schemas.microsoft.com/office/drawing/2014/main" id="{284F27DA-26E5-46AC-BDF3-47C7720DF2BD}"/>
              </a:ext>
            </a:extLst>
          </xdr:cNvPr>
          <xdr:cNvSpPr txBox="1"/>
        </xdr:nvSpPr>
        <xdr:spPr>
          <a:xfrm>
            <a:off x="8010525" y="10477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2018</a:t>
            </a:r>
          </a:p>
        </xdr:txBody>
      </xdr:sp>
    </xdr:grpSp>
    <xdr:clientData/>
  </xdr:twoCellAnchor>
  <xdr:twoCellAnchor>
    <xdr:from>
      <xdr:col>11</xdr:col>
      <xdr:colOff>495300</xdr:colOff>
      <xdr:row>0</xdr:row>
      <xdr:rowOff>85725</xdr:rowOff>
    </xdr:from>
    <xdr:to>
      <xdr:col>14</xdr:col>
      <xdr:colOff>76200</xdr:colOff>
      <xdr:row>0</xdr:row>
      <xdr:rowOff>400050</xdr:rowOff>
    </xdr:to>
    <xdr:grpSp>
      <xdr:nvGrpSpPr>
        <xdr:cNvPr id="10" name="Group 9">
          <a:extLst>
            <a:ext uri="{FF2B5EF4-FFF2-40B4-BE49-F238E27FC236}">
              <a16:creationId xmlns:a16="http://schemas.microsoft.com/office/drawing/2014/main" id="{8CC4C890-1067-4E12-B58C-40FB384E708F}"/>
            </a:ext>
          </a:extLst>
        </xdr:cNvPr>
        <xdr:cNvGrpSpPr/>
      </xdr:nvGrpSpPr>
      <xdr:grpSpPr>
        <a:xfrm>
          <a:off x="10753725" y="85725"/>
          <a:ext cx="1409700" cy="314325"/>
          <a:chOff x="6909355" y="96143"/>
          <a:chExt cx="1863170" cy="284857"/>
        </a:xfrm>
      </xdr:grpSpPr>
      <xdr:sp macro="" textlink="">
        <xdr:nvSpPr>
          <xdr:cNvPr id="11" name="TextBox 10">
            <a:extLst>
              <a:ext uri="{FF2B5EF4-FFF2-40B4-BE49-F238E27FC236}">
                <a16:creationId xmlns:a16="http://schemas.microsoft.com/office/drawing/2014/main" id="{F619582E-C062-4A50-A89B-7FBD75AC0726}"/>
              </a:ext>
            </a:extLst>
          </xdr:cNvPr>
          <xdr:cNvSpPr txBox="1"/>
        </xdr:nvSpPr>
        <xdr:spPr>
          <a:xfrm>
            <a:off x="6909355" y="96143"/>
            <a:ext cx="914401" cy="264560"/>
          </a:xfrm>
          <a:prstGeom prst="rect">
            <a:avLst/>
          </a:prstGeom>
          <a:solidFill>
            <a:schemeClr val="accent3"/>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2" name="TextBox 11">
            <a:extLst>
              <a:ext uri="{FF2B5EF4-FFF2-40B4-BE49-F238E27FC236}">
                <a16:creationId xmlns:a16="http://schemas.microsoft.com/office/drawing/2014/main" id="{05E7C749-0979-4C13-8DB2-9D7756E9DBC4}"/>
              </a:ext>
            </a:extLst>
          </xdr:cNvPr>
          <xdr:cNvSpPr txBox="1"/>
        </xdr:nvSpPr>
        <xdr:spPr>
          <a:xfrm>
            <a:off x="8010525" y="10477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2017</a:t>
            </a:r>
          </a:p>
        </xdr:txBody>
      </xdr:sp>
    </xdr:grpSp>
    <xdr:clientData/>
  </xdr:twoCellAnchor>
  <xdr:twoCellAnchor>
    <xdr:from>
      <xdr:col>7</xdr:col>
      <xdr:colOff>295273</xdr:colOff>
      <xdr:row>0</xdr:row>
      <xdr:rowOff>76199</xdr:rowOff>
    </xdr:from>
    <xdr:to>
      <xdr:col>9</xdr:col>
      <xdr:colOff>247648</xdr:colOff>
      <xdr:row>0</xdr:row>
      <xdr:rowOff>371474</xdr:rowOff>
    </xdr:to>
    <xdr:grpSp>
      <xdr:nvGrpSpPr>
        <xdr:cNvPr id="13" name="Group 12">
          <a:extLst>
            <a:ext uri="{FF2B5EF4-FFF2-40B4-BE49-F238E27FC236}">
              <a16:creationId xmlns:a16="http://schemas.microsoft.com/office/drawing/2014/main" id="{81A039A6-7758-49B9-B191-1C6DF31D3C3A}"/>
            </a:ext>
          </a:extLst>
        </xdr:cNvPr>
        <xdr:cNvGrpSpPr/>
      </xdr:nvGrpSpPr>
      <xdr:grpSpPr>
        <a:xfrm>
          <a:off x="7820023" y="76199"/>
          <a:ext cx="1466850" cy="295275"/>
          <a:chOff x="17307934" y="200025"/>
          <a:chExt cx="1903991" cy="283610"/>
        </a:xfrm>
      </xdr:grpSpPr>
      <xdr:sp macro="" textlink="">
        <xdr:nvSpPr>
          <xdr:cNvPr id="14" name="TextBox 13">
            <a:extLst>
              <a:ext uri="{FF2B5EF4-FFF2-40B4-BE49-F238E27FC236}">
                <a16:creationId xmlns:a16="http://schemas.microsoft.com/office/drawing/2014/main" id="{02A349AE-B459-4B2F-A7B7-8C2AC6BC089C}"/>
              </a:ext>
            </a:extLst>
          </xdr:cNvPr>
          <xdr:cNvSpPr txBox="1"/>
        </xdr:nvSpPr>
        <xdr:spPr>
          <a:xfrm>
            <a:off x="17307934" y="219075"/>
            <a:ext cx="914400" cy="264560"/>
          </a:xfrm>
          <a:prstGeom prst="rect">
            <a:avLst/>
          </a:prstGeom>
          <a:solidFill>
            <a:schemeClr val="accent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5" name="TextBox 14">
            <a:extLst>
              <a:ext uri="{FF2B5EF4-FFF2-40B4-BE49-F238E27FC236}">
                <a16:creationId xmlns:a16="http://schemas.microsoft.com/office/drawing/2014/main" id="{703C2201-FBE6-46C7-A0B9-D08578C6619D}"/>
              </a:ext>
            </a:extLst>
          </xdr:cNvPr>
          <xdr:cNvSpPr txBox="1"/>
        </xdr:nvSpPr>
        <xdr:spPr>
          <a:xfrm>
            <a:off x="18449925"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2019</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0.29113</cdr:x>
      <cdr:y>0.01303</cdr:y>
    </cdr:from>
    <cdr:to>
      <cdr:x>0.65059</cdr:x>
      <cdr:y>0.06127</cdr:y>
    </cdr:to>
    <cdr:sp macro="" textlink="">
      <cdr:nvSpPr>
        <cdr:cNvPr id="2" name="TextBox 1">
          <a:extLst xmlns:a="http://schemas.openxmlformats.org/drawingml/2006/main">
            <a:ext uri="{FF2B5EF4-FFF2-40B4-BE49-F238E27FC236}">
              <a16:creationId xmlns:a16="http://schemas.microsoft.com/office/drawing/2014/main" id="{4FEBAC67-45C6-49D7-BADA-8B58E011E0D6}"/>
            </a:ext>
          </a:extLst>
        </cdr:cNvPr>
        <cdr:cNvSpPr txBox="1"/>
      </cdr:nvSpPr>
      <cdr:spPr>
        <a:xfrm xmlns:a="http://schemas.openxmlformats.org/drawingml/2006/main">
          <a:off x="2357023" y="95229"/>
          <a:ext cx="2910301"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2400">
              <a:latin typeface="Times New Roman" panose="02020603050405020304" pitchFamily="18" charset="0"/>
              <a:cs typeface="Times New Roman" panose="02020603050405020304" pitchFamily="18" charset="0"/>
            </a:rPr>
            <a:t>EXPENDITURES</a:t>
          </a:r>
          <a:endParaRPr lang="en-US" sz="1100">
            <a:latin typeface="Times New Roman" panose="02020603050405020304" pitchFamily="18" charset="0"/>
            <a:cs typeface="Times New Roman" panose="02020603050405020304" pitchFamily="18"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228601</xdr:colOff>
      <xdr:row>0</xdr:row>
      <xdr:rowOff>95250</xdr:rowOff>
    </xdr:from>
    <xdr:to>
      <xdr:col>5</xdr:col>
      <xdr:colOff>704851</xdr:colOff>
      <xdr:row>0</xdr:row>
      <xdr:rowOff>409575</xdr:rowOff>
    </xdr:to>
    <xdr:sp macro="" textlink="">
      <xdr:nvSpPr>
        <xdr:cNvPr id="5" name="TextBox 4">
          <a:extLst>
            <a:ext uri="{FF2B5EF4-FFF2-40B4-BE49-F238E27FC236}">
              <a16:creationId xmlns:a16="http://schemas.microsoft.com/office/drawing/2014/main" id="{034528CF-0563-49D7-BFB3-0C6E108A3441}"/>
            </a:ext>
          </a:extLst>
        </xdr:cNvPr>
        <xdr:cNvSpPr txBox="1"/>
      </xdr:nvSpPr>
      <xdr:spPr>
        <a:xfrm>
          <a:off x="228601" y="95250"/>
          <a:ext cx="83058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FIRST QUARTER RESULTS-REVENUE</a:t>
          </a:r>
        </a:p>
      </xdr:txBody>
    </xdr:sp>
    <xdr:clientData/>
  </xdr:twoCellAnchor>
  <xdr:twoCellAnchor>
    <xdr:from>
      <xdr:col>5</xdr:col>
      <xdr:colOff>923922</xdr:colOff>
      <xdr:row>0</xdr:row>
      <xdr:rowOff>38099</xdr:rowOff>
    </xdr:from>
    <xdr:to>
      <xdr:col>7</xdr:col>
      <xdr:colOff>47625</xdr:colOff>
      <xdr:row>0</xdr:row>
      <xdr:rowOff>409575</xdr:rowOff>
    </xdr:to>
    <xdr:grpSp>
      <xdr:nvGrpSpPr>
        <xdr:cNvPr id="12" name="Group 11">
          <a:extLst>
            <a:ext uri="{FF2B5EF4-FFF2-40B4-BE49-F238E27FC236}">
              <a16:creationId xmlns:a16="http://schemas.microsoft.com/office/drawing/2014/main" id="{704185ED-4998-4F55-B01F-8316857EB963}"/>
            </a:ext>
          </a:extLst>
        </xdr:cNvPr>
        <xdr:cNvGrpSpPr/>
      </xdr:nvGrpSpPr>
      <xdr:grpSpPr>
        <a:xfrm>
          <a:off x="8753472" y="38099"/>
          <a:ext cx="1428753" cy="371476"/>
          <a:chOff x="17307934" y="200025"/>
          <a:chExt cx="1792719" cy="283610"/>
        </a:xfrm>
      </xdr:grpSpPr>
      <xdr:sp macro="" textlink="">
        <xdr:nvSpPr>
          <xdr:cNvPr id="13" name="TextBox 12">
            <a:extLst>
              <a:ext uri="{FF2B5EF4-FFF2-40B4-BE49-F238E27FC236}">
                <a16:creationId xmlns:a16="http://schemas.microsoft.com/office/drawing/2014/main" id="{7D49C687-586D-471A-B3DA-FE815D5E5C16}"/>
              </a:ext>
            </a:extLst>
          </xdr:cNvPr>
          <xdr:cNvSpPr txBox="1"/>
        </xdr:nvSpPr>
        <xdr:spPr>
          <a:xfrm>
            <a:off x="17307934" y="219075"/>
            <a:ext cx="914400" cy="264560"/>
          </a:xfrm>
          <a:prstGeom prst="rect">
            <a:avLst/>
          </a:prstGeom>
          <a:solidFill>
            <a:schemeClr val="accent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4" name="TextBox 13">
            <a:extLst>
              <a:ext uri="{FF2B5EF4-FFF2-40B4-BE49-F238E27FC236}">
                <a16:creationId xmlns:a16="http://schemas.microsoft.com/office/drawing/2014/main" id="{38B0E61D-0695-4887-9C04-0AC73CDAF9B8}"/>
              </a:ext>
            </a:extLst>
          </xdr:cNvPr>
          <xdr:cNvSpPr txBox="1"/>
        </xdr:nvSpPr>
        <xdr:spPr>
          <a:xfrm>
            <a:off x="18338653"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a:t>2019</a:t>
            </a:r>
          </a:p>
        </xdr:txBody>
      </xdr:sp>
    </xdr:grpSp>
    <xdr:clientData/>
  </xdr:twoCellAnchor>
  <xdr:twoCellAnchor>
    <xdr:from>
      <xdr:col>2</xdr:col>
      <xdr:colOff>838199</xdr:colOff>
      <xdr:row>1</xdr:row>
      <xdr:rowOff>123824</xdr:rowOff>
    </xdr:from>
    <xdr:to>
      <xdr:col>13</xdr:col>
      <xdr:colOff>561975</xdr:colOff>
      <xdr:row>47</xdr:row>
      <xdr:rowOff>9525</xdr:rowOff>
    </xdr:to>
    <xdr:graphicFrame macro="">
      <xdr:nvGraphicFramePr>
        <xdr:cNvPr id="17" name="Chart 16">
          <a:extLst>
            <a:ext uri="{FF2B5EF4-FFF2-40B4-BE49-F238E27FC236}">
              <a16:creationId xmlns:a16="http://schemas.microsoft.com/office/drawing/2014/main" id="{81EF6792-FB7A-40C4-909B-048FF92F43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142875</xdr:colOff>
      <xdr:row>3</xdr:row>
      <xdr:rowOff>152401</xdr:rowOff>
    </xdr:from>
    <xdr:to>
      <xdr:col>2</xdr:col>
      <xdr:colOff>752475</xdr:colOff>
      <xdr:row>11</xdr:row>
      <xdr:rowOff>38101</xdr:rowOff>
    </xdr:to>
    <mc:AlternateContent xmlns:mc="http://schemas.openxmlformats.org/markup-compatibility/2006" xmlns:a14="http://schemas.microsoft.com/office/drawing/2010/main">
      <mc:Choice Requires="a14">
        <xdr:graphicFrame macro="">
          <xdr:nvGraphicFramePr>
            <xdr:cNvPr id="18" name="Fund 9">
              <a:extLst>
                <a:ext uri="{FF2B5EF4-FFF2-40B4-BE49-F238E27FC236}">
                  <a16:creationId xmlns:a16="http://schemas.microsoft.com/office/drawing/2014/main" id="{A162B8D4-2BC8-427D-A6C5-C2330C45B921}"/>
                </a:ext>
              </a:extLst>
            </xdr:cNvPr>
            <xdr:cNvGraphicFramePr/>
          </xdr:nvGraphicFramePr>
          <xdr:xfrm>
            <a:off x="0" y="0"/>
            <a:ext cx="0" cy="0"/>
          </xdr:xfrm>
          <a:graphic>
            <a:graphicData uri="http://schemas.microsoft.com/office/drawing/2010/slicer">
              <sle:slicer xmlns:sle="http://schemas.microsoft.com/office/drawing/2010/slicer" name="Fund 9"/>
            </a:graphicData>
          </a:graphic>
        </xdr:graphicFrame>
      </mc:Choice>
      <mc:Fallback xmlns="">
        <xdr:sp macro="" textlink="">
          <xdr:nvSpPr>
            <xdr:cNvPr id="0" name=""/>
            <xdr:cNvSpPr>
              <a:spLocks noTextEdit="1"/>
            </xdr:cNvSpPr>
          </xdr:nvSpPr>
          <xdr:spPr>
            <a:xfrm>
              <a:off x="142875" y="923926"/>
              <a:ext cx="1828800" cy="1181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142875</xdr:colOff>
      <xdr:row>12</xdr:row>
      <xdr:rowOff>28574</xdr:rowOff>
    </xdr:from>
    <xdr:to>
      <xdr:col>2</xdr:col>
      <xdr:colOff>752475</xdr:colOff>
      <xdr:row>37</xdr:row>
      <xdr:rowOff>0</xdr:rowOff>
    </xdr:to>
    <mc:AlternateContent xmlns:mc="http://schemas.openxmlformats.org/markup-compatibility/2006" xmlns:a14="http://schemas.microsoft.com/office/drawing/2010/main">
      <mc:Choice Requires="a14">
        <xdr:graphicFrame macro="">
          <xdr:nvGraphicFramePr>
            <xdr:cNvPr id="19" name="RevCategory 2">
              <a:extLst>
                <a:ext uri="{FF2B5EF4-FFF2-40B4-BE49-F238E27FC236}">
                  <a16:creationId xmlns:a16="http://schemas.microsoft.com/office/drawing/2014/main" id="{C03B0FDC-DE39-4F3B-AA33-9A44C384E8A8}"/>
                </a:ext>
              </a:extLst>
            </xdr:cNvPr>
            <xdr:cNvGraphicFramePr/>
          </xdr:nvGraphicFramePr>
          <xdr:xfrm>
            <a:off x="0" y="0"/>
            <a:ext cx="0" cy="0"/>
          </xdr:xfrm>
          <a:graphic>
            <a:graphicData uri="http://schemas.microsoft.com/office/drawing/2010/slicer">
              <sle:slicer xmlns:sle="http://schemas.microsoft.com/office/drawing/2010/slicer" name="RevCategory 2"/>
            </a:graphicData>
          </a:graphic>
        </xdr:graphicFrame>
      </mc:Choice>
      <mc:Fallback xmlns="">
        <xdr:sp macro="" textlink="">
          <xdr:nvSpPr>
            <xdr:cNvPr id="0" name=""/>
            <xdr:cNvSpPr>
              <a:spLocks noTextEdit="1"/>
            </xdr:cNvSpPr>
          </xdr:nvSpPr>
          <xdr:spPr>
            <a:xfrm>
              <a:off x="142875" y="2257424"/>
              <a:ext cx="1828800" cy="40195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7</xdr:col>
      <xdr:colOff>685800</xdr:colOff>
      <xdr:row>0</xdr:row>
      <xdr:rowOff>38100</xdr:rowOff>
    </xdr:from>
    <xdr:to>
      <xdr:col>9</xdr:col>
      <xdr:colOff>600078</xdr:colOff>
      <xdr:row>0</xdr:row>
      <xdr:rowOff>409576</xdr:rowOff>
    </xdr:to>
    <xdr:grpSp>
      <xdr:nvGrpSpPr>
        <xdr:cNvPr id="20" name="Group 19">
          <a:extLst>
            <a:ext uri="{FF2B5EF4-FFF2-40B4-BE49-F238E27FC236}">
              <a16:creationId xmlns:a16="http://schemas.microsoft.com/office/drawing/2014/main" id="{9E3E96E8-74CC-4594-9E56-8B70DA57C16A}"/>
            </a:ext>
          </a:extLst>
        </xdr:cNvPr>
        <xdr:cNvGrpSpPr/>
      </xdr:nvGrpSpPr>
      <xdr:grpSpPr>
        <a:xfrm>
          <a:off x="10820400" y="38100"/>
          <a:ext cx="1428753" cy="371476"/>
          <a:chOff x="17307934" y="200025"/>
          <a:chExt cx="1792719" cy="283610"/>
        </a:xfrm>
      </xdr:grpSpPr>
      <xdr:sp macro="" textlink="">
        <xdr:nvSpPr>
          <xdr:cNvPr id="21" name="TextBox 20">
            <a:extLst>
              <a:ext uri="{FF2B5EF4-FFF2-40B4-BE49-F238E27FC236}">
                <a16:creationId xmlns:a16="http://schemas.microsoft.com/office/drawing/2014/main" id="{91B155E0-0C29-45D0-95B1-F79463502182}"/>
              </a:ext>
            </a:extLst>
          </xdr:cNvPr>
          <xdr:cNvSpPr txBox="1"/>
        </xdr:nvSpPr>
        <xdr:spPr>
          <a:xfrm>
            <a:off x="17307934" y="219075"/>
            <a:ext cx="914400" cy="26456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22" name="TextBox 21">
            <a:extLst>
              <a:ext uri="{FF2B5EF4-FFF2-40B4-BE49-F238E27FC236}">
                <a16:creationId xmlns:a16="http://schemas.microsoft.com/office/drawing/2014/main" id="{F4AB03FA-7CBF-4656-9DDB-8BDAE21F5747}"/>
              </a:ext>
            </a:extLst>
          </xdr:cNvPr>
          <xdr:cNvSpPr txBox="1"/>
        </xdr:nvSpPr>
        <xdr:spPr>
          <a:xfrm>
            <a:off x="18338653"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a:t>2018</a:t>
            </a:r>
          </a:p>
        </xdr:txBody>
      </xdr:sp>
    </xdr:grpSp>
    <xdr:clientData/>
  </xdr:twoCellAnchor>
  <xdr:twoCellAnchor>
    <xdr:from>
      <xdr:col>10</xdr:col>
      <xdr:colOff>361950</xdr:colOff>
      <xdr:row>0</xdr:row>
      <xdr:rowOff>28575</xdr:rowOff>
    </xdr:from>
    <xdr:to>
      <xdr:col>12</xdr:col>
      <xdr:colOff>571503</xdr:colOff>
      <xdr:row>0</xdr:row>
      <xdr:rowOff>400051</xdr:rowOff>
    </xdr:to>
    <xdr:grpSp>
      <xdr:nvGrpSpPr>
        <xdr:cNvPr id="23" name="Group 22">
          <a:extLst>
            <a:ext uri="{FF2B5EF4-FFF2-40B4-BE49-F238E27FC236}">
              <a16:creationId xmlns:a16="http://schemas.microsoft.com/office/drawing/2014/main" id="{A7780471-B340-40F2-AEC6-FEBB0CC9F7A2}"/>
            </a:ext>
          </a:extLst>
        </xdr:cNvPr>
        <xdr:cNvGrpSpPr/>
      </xdr:nvGrpSpPr>
      <xdr:grpSpPr>
        <a:xfrm>
          <a:off x="12620625" y="28575"/>
          <a:ext cx="1428753" cy="371476"/>
          <a:chOff x="17307934" y="200025"/>
          <a:chExt cx="1792719" cy="283610"/>
        </a:xfrm>
      </xdr:grpSpPr>
      <xdr:sp macro="" textlink="">
        <xdr:nvSpPr>
          <xdr:cNvPr id="24" name="TextBox 23">
            <a:extLst>
              <a:ext uri="{FF2B5EF4-FFF2-40B4-BE49-F238E27FC236}">
                <a16:creationId xmlns:a16="http://schemas.microsoft.com/office/drawing/2014/main" id="{659B74E6-4C86-4C08-B166-9EC96F58A6DB}"/>
              </a:ext>
            </a:extLst>
          </xdr:cNvPr>
          <xdr:cNvSpPr txBox="1"/>
        </xdr:nvSpPr>
        <xdr:spPr>
          <a:xfrm>
            <a:off x="17307934" y="219075"/>
            <a:ext cx="914400" cy="264560"/>
          </a:xfrm>
          <a:prstGeom prst="rect">
            <a:avLst/>
          </a:prstGeom>
          <a:solidFill>
            <a:schemeClr val="accent3">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25" name="TextBox 24">
            <a:extLst>
              <a:ext uri="{FF2B5EF4-FFF2-40B4-BE49-F238E27FC236}">
                <a16:creationId xmlns:a16="http://schemas.microsoft.com/office/drawing/2014/main" id="{63254784-DF49-48A6-B694-2141173F3A5B}"/>
              </a:ext>
            </a:extLst>
          </xdr:cNvPr>
          <xdr:cNvSpPr txBox="1"/>
        </xdr:nvSpPr>
        <xdr:spPr>
          <a:xfrm>
            <a:off x="18338653"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a:t>2017</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47624</xdr:colOff>
      <xdr:row>3</xdr:row>
      <xdr:rowOff>76200</xdr:rowOff>
    </xdr:from>
    <xdr:to>
      <xdr:col>0</xdr:col>
      <xdr:colOff>2285999</xdr:colOff>
      <xdr:row>6</xdr:row>
      <xdr:rowOff>85725</xdr:rowOff>
    </xdr:to>
    <mc:AlternateContent xmlns:mc="http://schemas.openxmlformats.org/markup-compatibility/2006" xmlns:a14="http://schemas.microsoft.com/office/drawing/2010/main">
      <mc:Choice Requires="a14">
        <xdr:graphicFrame macro="">
          <xdr:nvGraphicFramePr>
            <xdr:cNvPr id="3" name="Fund 6">
              <a:extLst>
                <a:ext uri="{FF2B5EF4-FFF2-40B4-BE49-F238E27FC236}">
                  <a16:creationId xmlns:a16="http://schemas.microsoft.com/office/drawing/2014/main" id="{EA96256D-88D8-4FCF-A843-A27C9312E8DA}"/>
                </a:ext>
              </a:extLst>
            </xdr:cNvPr>
            <xdr:cNvGraphicFramePr/>
          </xdr:nvGraphicFramePr>
          <xdr:xfrm>
            <a:off x="0" y="0"/>
            <a:ext cx="0" cy="0"/>
          </xdr:xfrm>
          <a:graphic>
            <a:graphicData uri="http://schemas.microsoft.com/office/drawing/2010/slicer">
              <sle:slicer xmlns:sle="http://schemas.microsoft.com/office/drawing/2010/slicer" name="Fund 6"/>
            </a:graphicData>
          </a:graphic>
        </xdr:graphicFrame>
      </mc:Choice>
      <mc:Fallback xmlns="">
        <xdr:sp macro="" textlink="">
          <xdr:nvSpPr>
            <xdr:cNvPr id="0" name=""/>
            <xdr:cNvSpPr>
              <a:spLocks noTextEdit="1"/>
            </xdr:cNvSpPr>
          </xdr:nvSpPr>
          <xdr:spPr>
            <a:xfrm>
              <a:off x="47624" y="1047750"/>
              <a:ext cx="2238375" cy="13430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76199</xdr:colOff>
      <xdr:row>7</xdr:row>
      <xdr:rowOff>95249</xdr:rowOff>
    </xdr:from>
    <xdr:to>
      <xdr:col>0</xdr:col>
      <xdr:colOff>2247900</xdr:colOff>
      <xdr:row>33</xdr:row>
      <xdr:rowOff>0</xdr:rowOff>
    </xdr:to>
    <mc:AlternateContent xmlns:mc="http://schemas.openxmlformats.org/markup-compatibility/2006" xmlns:a14="http://schemas.microsoft.com/office/drawing/2010/main">
      <mc:Choice Requires="a14">
        <xdr:graphicFrame macro="">
          <xdr:nvGraphicFramePr>
            <xdr:cNvPr id="5" name="RevCategory 1">
              <a:extLst>
                <a:ext uri="{FF2B5EF4-FFF2-40B4-BE49-F238E27FC236}">
                  <a16:creationId xmlns:a16="http://schemas.microsoft.com/office/drawing/2014/main" id="{7CDF0979-39E8-4567-BD0A-B6A969D884CF}"/>
                </a:ext>
              </a:extLst>
            </xdr:cNvPr>
            <xdr:cNvGraphicFramePr/>
          </xdr:nvGraphicFramePr>
          <xdr:xfrm>
            <a:off x="0" y="0"/>
            <a:ext cx="0" cy="0"/>
          </xdr:xfrm>
          <a:graphic>
            <a:graphicData uri="http://schemas.microsoft.com/office/drawing/2010/slicer">
              <sle:slicer xmlns:sle="http://schemas.microsoft.com/office/drawing/2010/slicer" name="RevCategory 1"/>
            </a:graphicData>
          </a:graphic>
        </xdr:graphicFrame>
      </mc:Choice>
      <mc:Fallback xmlns="">
        <xdr:sp macro="" textlink="">
          <xdr:nvSpPr>
            <xdr:cNvPr id="0" name=""/>
            <xdr:cNvSpPr>
              <a:spLocks noTextEdit="1"/>
            </xdr:cNvSpPr>
          </xdr:nvSpPr>
          <xdr:spPr>
            <a:xfrm>
              <a:off x="76199" y="2562224"/>
              <a:ext cx="2171701" cy="41148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0</xdr:col>
      <xdr:colOff>1657350</xdr:colOff>
      <xdr:row>0</xdr:row>
      <xdr:rowOff>47625</xdr:rowOff>
    </xdr:from>
    <xdr:to>
      <xdr:col>7</xdr:col>
      <xdr:colOff>19049</xdr:colOff>
      <xdr:row>0</xdr:row>
      <xdr:rowOff>371475</xdr:rowOff>
    </xdr:to>
    <xdr:sp macro="" textlink="">
      <xdr:nvSpPr>
        <xdr:cNvPr id="9" name="TextBox 8">
          <a:extLst>
            <a:ext uri="{FF2B5EF4-FFF2-40B4-BE49-F238E27FC236}">
              <a16:creationId xmlns:a16="http://schemas.microsoft.com/office/drawing/2014/main" id="{88A8163F-D2EF-460E-800B-5BB5B53F589D}"/>
            </a:ext>
          </a:extLst>
        </xdr:cNvPr>
        <xdr:cNvSpPr txBox="1"/>
      </xdr:nvSpPr>
      <xdr:spPr>
        <a:xfrm>
          <a:off x="1657350" y="47625"/>
          <a:ext cx="7448549"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FIRST QUARTER RESULTS-REVENUE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2</xdr:row>
      <xdr:rowOff>19049</xdr:rowOff>
    </xdr:from>
    <xdr:to>
      <xdr:col>4</xdr:col>
      <xdr:colOff>0</xdr:colOff>
      <xdr:row>8</xdr:row>
      <xdr:rowOff>152400</xdr:rowOff>
    </xdr:to>
    <mc:AlternateContent xmlns:mc="http://schemas.openxmlformats.org/markup-compatibility/2006" xmlns:a14="http://schemas.microsoft.com/office/drawing/2010/main">
      <mc:Choice Requires="a14">
        <xdr:graphicFrame macro="">
          <xdr:nvGraphicFramePr>
            <xdr:cNvPr id="2" name="Fund 8">
              <a:extLst>
                <a:ext uri="{FF2B5EF4-FFF2-40B4-BE49-F238E27FC236}">
                  <a16:creationId xmlns:a16="http://schemas.microsoft.com/office/drawing/2014/main" id="{CBC22D24-1ACB-47B7-9C70-38E20F7304D8}"/>
                </a:ext>
              </a:extLst>
            </xdr:cNvPr>
            <xdr:cNvGraphicFramePr/>
          </xdr:nvGraphicFramePr>
          <xdr:xfrm>
            <a:off x="0" y="0"/>
            <a:ext cx="0" cy="0"/>
          </xdr:xfrm>
          <a:graphic>
            <a:graphicData uri="http://schemas.microsoft.com/office/drawing/2010/slicer">
              <sle:slicer xmlns:sle="http://schemas.microsoft.com/office/drawing/2010/slicer" name="Fund 8"/>
            </a:graphicData>
          </a:graphic>
        </xdr:graphicFrame>
      </mc:Choice>
      <mc:Fallback xmlns="">
        <xdr:sp macro="" textlink="">
          <xdr:nvSpPr>
            <xdr:cNvPr id="0" name=""/>
            <xdr:cNvSpPr>
              <a:spLocks noTextEdit="1"/>
            </xdr:cNvSpPr>
          </xdr:nvSpPr>
          <xdr:spPr>
            <a:xfrm>
              <a:off x="28575" y="819149"/>
              <a:ext cx="2867025" cy="126682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0</xdr:colOff>
      <xdr:row>9</xdr:row>
      <xdr:rowOff>19050</xdr:rowOff>
    </xdr:from>
    <xdr:to>
      <xdr:col>4</xdr:col>
      <xdr:colOff>9524</xdr:colOff>
      <xdr:row>22</xdr:row>
      <xdr:rowOff>95250</xdr:rowOff>
    </xdr:to>
    <mc:AlternateContent xmlns:mc="http://schemas.openxmlformats.org/markup-compatibility/2006" xmlns:a14="http://schemas.microsoft.com/office/drawing/2010/main">
      <mc:Choice Requires="a14">
        <xdr:graphicFrame macro="">
          <xdr:nvGraphicFramePr>
            <xdr:cNvPr id="3" name="GovActivities 3">
              <a:extLst>
                <a:ext uri="{FF2B5EF4-FFF2-40B4-BE49-F238E27FC236}">
                  <a16:creationId xmlns:a16="http://schemas.microsoft.com/office/drawing/2014/main" id="{E0EA942C-D68A-4A4A-A520-ABC665845801}"/>
                </a:ext>
              </a:extLst>
            </xdr:cNvPr>
            <xdr:cNvGraphicFramePr/>
          </xdr:nvGraphicFramePr>
          <xdr:xfrm>
            <a:off x="0" y="0"/>
            <a:ext cx="0" cy="0"/>
          </xdr:xfrm>
          <a:graphic>
            <a:graphicData uri="http://schemas.microsoft.com/office/drawing/2010/slicer">
              <sle:slicer xmlns:sle="http://schemas.microsoft.com/office/drawing/2010/slicer" name="GovActivities 3"/>
            </a:graphicData>
          </a:graphic>
        </xdr:graphicFrame>
      </mc:Choice>
      <mc:Fallback xmlns="">
        <xdr:sp macro="" textlink="">
          <xdr:nvSpPr>
            <xdr:cNvPr id="0" name=""/>
            <xdr:cNvSpPr>
              <a:spLocks noTextEdit="1"/>
            </xdr:cNvSpPr>
          </xdr:nvSpPr>
          <xdr:spPr>
            <a:xfrm>
              <a:off x="0" y="2114550"/>
              <a:ext cx="2905124" cy="2181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28575</xdr:colOff>
      <xdr:row>22</xdr:row>
      <xdr:rowOff>85724</xdr:rowOff>
    </xdr:from>
    <xdr:to>
      <xdr:col>4</xdr:col>
      <xdr:colOff>0</xdr:colOff>
      <xdr:row>42</xdr:row>
      <xdr:rowOff>47625</xdr:rowOff>
    </xdr:to>
    <mc:AlternateContent xmlns:mc="http://schemas.openxmlformats.org/markup-compatibility/2006" xmlns:a14="http://schemas.microsoft.com/office/drawing/2010/main">
      <mc:Choice Requires="a14">
        <xdr:graphicFrame macro="">
          <xdr:nvGraphicFramePr>
            <xdr:cNvPr id="4" name="Department 3">
              <a:extLst>
                <a:ext uri="{FF2B5EF4-FFF2-40B4-BE49-F238E27FC236}">
                  <a16:creationId xmlns:a16="http://schemas.microsoft.com/office/drawing/2014/main" id="{0E73CF7F-1110-4903-BEFD-612B93F84138}"/>
                </a:ext>
              </a:extLst>
            </xdr:cNvPr>
            <xdr:cNvGraphicFramePr/>
          </xdr:nvGraphicFramePr>
          <xdr:xfrm>
            <a:off x="0" y="0"/>
            <a:ext cx="0" cy="0"/>
          </xdr:xfrm>
          <a:graphic>
            <a:graphicData uri="http://schemas.microsoft.com/office/drawing/2010/slicer">
              <sle:slicer xmlns:sle="http://schemas.microsoft.com/office/drawing/2010/slicer" name="Department 3"/>
            </a:graphicData>
          </a:graphic>
        </xdr:graphicFrame>
      </mc:Choice>
      <mc:Fallback xmlns="">
        <xdr:sp macro="" textlink="">
          <xdr:nvSpPr>
            <xdr:cNvPr id="0" name=""/>
            <xdr:cNvSpPr>
              <a:spLocks noTextEdit="1"/>
            </xdr:cNvSpPr>
          </xdr:nvSpPr>
          <xdr:spPr>
            <a:xfrm>
              <a:off x="28575" y="4286249"/>
              <a:ext cx="2867025" cy="32004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4</xdr:col>
      <xdr:colOff>14286</xdr:colOff>
      <xdr:row>1</xdr:row>
      <xdr:rowOff>38100</xdr:rowOff>
    </xdr:from>
    <xdr:to>
      <xdr:col>12</xdr:col>
      <xdr:colOff>800100</xdr:colOff>
      <xdr:row>42</xdr:row>
      <xdr:rowOff>114300</xdr:rowOff>
    </xdr:to>
    <xdr:graphicFrame macro="">
      <xdr:nvGraphicFramePr>
        <xdr:cNvPr id="5" name="Chart 4">
          <a:extLst>
            <a:ext uri="{FF2B5EF4-FFF2-40B4-BE49-F238E27FC236}">
              <a16:creationId xmlns:a16="http://schemas.microsoft.com/office/drawing/2014/main" id="{D1339790-5DEF-45C0-A9EA-BFCB369FD0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123825</xdr:colOff>
      <xdr:row>0</xdr:row>
      <xdr:rowOff>19050</xdr:rowOff>
    </xdr:from>
    <xdr:to>
      <xdr:col>8</xdr:col>
      <xdr:colOff>19050</xdr:colOff>
      <xdr:row>0</xdr:row>
      <xdr:rowOff>342900</xdr:rowOff>
    </xdr:to>
    <xdr:sp macro="" textlink="">
      <xdr:nvSpPr>
        <xdr:cNvPr id="6" name="TextBox 5">
          <a:extLst>
            <a:ext uri="{FF2B5EF4-FFF2-40B4-BE49-F238E27FC236}">
              <a16:creationId xmlns:a16="http://schemas.microsoft.com/office/drawing/2014/main" id="{65136481-14C3-4CA6-A2EA-2F60DC80F0D6}"/>
            </a:ext>
          </a:extLst>
        </xdr:cNvPr>
        <xdr:cNvSpPr txBox="1"/>
      </xdr:nvSpPr>
      <xdr:spPr>
        <a:xfrm>
          <a:off x="123825" y="19050"/>
          <a:ext cx="8467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FIRST QUARTER RESULTS - EXPENDITURES</a:t>
          </a:r>
        </a:p>
      </xdr:txBody>
    </xdr:sp>
    <xdr:clientData/>
  </xdr:twoCellAnchor>
  <xdr:twoCellAnchor>
    <xdr:from>
      <xdr:col>9</xdr:col>
      <xdr:colOff>647700</xdr:colOff>
      <xdr:row>0</xdr:row>
      <xdr:rowOff>104774</xdr:rowOff>
    </xdr:from>
    <xdr:to>
      <xdr:col>11</xdr:col>
      <xdr:colOff>457202</xdr:colOff>
      <xdr:row>0</xdr:row>
      <xdr:rowOff>409575</xdr:rowOff>
    </xdr:to>
    <xdr:grpSp>
      <xdr:nvGrpSpPr>
        <xdr:cNvPr id="7" name="Group 6">
          <a:extLst>
            <a:ext uri="{FF2B5EF4-FFF2-40B4-BE49-F238E27FC236}">
              <a16:creationId xmlns:a16="http://schemas.microsoft.com/office/drawing/2014/main" id="{54085B37-6D90-4C4F-8EAB-3C2C3EB7E2D2}"/>
            </a:ext>
          </a:extLst>
        </xdr:cNvPr>
        <xdr:cNvGrpSpPr/>
      </xdr:nvGrpSpPr>
      <xdr:grpSpPr>
        <a:xfrm>
          <a:off x="10325100" y="104774"/>
          <a:ext cx="1524002" cy="304801"/>
          <a:chOff x="7530313" y="122317"/>
          <a:chExt cx="1547896" cy="276225"/>
        </a:xfrm>
      </xdr:grpSpPr>
      <xdr:sp macro="" textlink="">
        <xdr:nvSpPr>
          <xdr:cNvPr id="8" name="TextBox 7">
            <a:extLst>
              <a:ext uri="{FF2B5EF4-FFF2-40B4-BE49-F238E27FC236}">
                <a16:creationId xmlns:a16="http://schemas.microsoft.com/office/drawing/2014/main" id="{DC9D2A95-33A6-4809-B1B5-502AE13D0B4F}"/>
              </a:ext>
            </a:extLst>
          </xdr:cNvPr>
          <xdr:cNvSpPr txBox="1"/>
        </xdr:nvSpPr>
        <xdr:spPr>
          <a:xfrm>
            <a:off x="7530313" y="122595"/>
            <a:ext cx="638176" cy="24765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9" name="TextBox 8">
            <a:extLst>
              <a:ext uri="{FF2B5EF4-FFF2-40B4-BE49-F238E27FC236}">
                <a16:creationId xmlns:a16="http://schemas.microsoft.com/office/drawing/2014/main" id="{29ECE17D-3140-4531-990A-20CDFC3770EA}"/>
              </a:ext>
            </a:extLst>
          </xdr:cNvPr>
          <xdr:cNvSpPr txBox="1"/>
        </xdr:nvSpPr>
        <xdr:spPr>
          <a:xfrm>
            <a:off x="8316209" y="122317"/>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2018</a:t>
            </a:r>
          </a:p>
        </xdr:txBody>
      </xdr:sp>
    </xdr:grpSp>
    <xdr:clientData/>
  </xdr:twoCellAnchor>
  <xdr:twoCellAnchor>
    <xdr:from>
      <xdr:col>11</xdr:col>
      <xdr:colOff>542921</xdr:colOff>
      <xdr:row>0</xdr:row>
      <xdr:rowOff>104775</xdr:rowOff>
    </xdr:from>
    <xdr:to>
      <xdr:col>12</xdr:col>
      <xdr:colOff>619125</xdr:colOff>
      <xdr:row>0</xdr:row>
      <xdr:rowOff>419100</xdr:rowOff>
    </xdr:to>
    <xdr:grpSp>
      <xdr:nvGrpSpPr>
        <xdr:cNvPr id="10" name="Group 9">
          <a:extLst>
            <a:ext uri="{FF2B5EF4-FFF2-40B4-BE49-F238E27FC236}">
              <a16:creationId xmlns:a16="http://schemas.microsoft.com/office/drawing/2014/main" id="{20D74932-8E4C-40D2-8C86-EA00700FDED3}"/>
            </a:ext>
          </a:extLst>
        </xdr:cNvPr>
        <xdr:cNvGrpSpPr/>
      </xdr:nvGrpSpPr>
      <xdr:grpSpPr>
        <a:xfrm>
          <a:off x="11934821" y="104775"/>
          <a:ext cx="1657354" cy="314325"/>
          <a:chOff x="7236068" y="96143"/>
          <a:chExt cx="1536457" cy="284857"/>
        </a:xfrm>
      </xdr:grpSpPr>
      <xdr:sp macro="" textlink="">
        <xdr:nvSpPr>
          <xdr:cNvPr id="11" name="TextBox 10">
            <a:extLst>
              <a:ext uri="{FF2B5EF4-FFF2-40B4-BE49-F238E27FC236}">
                <a16:creationId xmlns:a16="http://schemas.microsoft.com/office/drawing/2014/main" id="{AF816B61-8336-4EF5-B01B-D844A1FB7FC1}"/>
              </a:ext>
            </a:extLst>
          </xdr:cNvPr>
          <xdr:cNvSpPr txBox="1"/>
        </xdr:nvSpPr>
        <xdr:spPr>
          <a:xfrm>
            <a:off x="7236068" y="96143"/>
            <a:ext cx="587686" cy="250329"/>
          </a:xfrm>
          <a:prstGeom prst="rect">
            <a:avLst/>
          </a:prstGeom>
          <a:solidFill>
            <a:schemeClr val="accent3"/>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2" name="TextBox 11">
            <a:extLst>
              <a:ext uri="{FF2B5EF4-FFF2-40B4-BE49-F238E27FC236}">
                <a16:creationId xmlns:a16="http://schemas.microsoft.com/office/drawing/2014/main" id="{A8CB9234-084B-4715-B86F-A62A9DFCB067}"/>
              </a:ext>
            </a:extLst>
          </xdr:cNvPr>
          <xdr:cNvSpPr txBox="1"/>
        </xdr:nvSpPr>
        <xdr:spPr>
          <a:xfrm>
            <a:off x="8010525" y="10477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2017</a:t>
            </a:r>
          </a:p>
        </xdr:txBody>
      </xdr:sp>
    </xdr:grpSp>
    <xdr:clientData/>
  </xdr:twoCellAnchor>
  <xdr:twoCellAnchor>
    <xdr:from>
      <xdr:col>8</xdr:col>
      <xdr:colOff>76200</xdr:colOff>
      <xdr:row>0</xdr:row>
      <xdr:rowOff>95249</xdr:rowOff>
    </xdr:from>
    <xdr:to>
      <xdr:col>9</xdr:col>
      <xdr:colOff>438150</xdr:colOff>
      <xdr:row>0</xdr:row>
      <xdr:rowOff>390524</xdr:rowOff>
    </xdr:to>
    <xdr:grpSp>
      <xdr:nvGrpSpPr>
        <xdr:cNvPr id="13" name="Group 12">
          <a:extLst>
            <a:ext uri="{FF2B5EF4-FFF2-40B4-BE49-F238E27FC236}">
              <a16:creationId xmlns:a16="http://schemas.microsoft.com/office/drawing/2014/main" id="{76CF63C6-7544-40A6-8B70-E2FD837985A9}"/>
            </a:ext>
          </a:extLst>
        </xdr:cNvPr>
        <xdr:cNvGrpSpPr/>
      </xdr:nvGrpSpPr>
      <xdr:grpSpPr>
        <a:xfrm>
          <a:off x="8648700" y="95249"/>
          <a:ext cx="1466850" cy="295275"/>
          <a:chOff x="17307934" y="200025"/>
          <a:chExt cx="1903991" cy="283610"/>
        </a:xfrm>
      </xdr:grpSpPr>
      <xdr:sp macro="" textlink="">
        <xdr:nvSpPr>
          <xdr:cNvPr id="14" name="TextBox 13">
            <a:extLst>
              <a:ext uri="{FF2B5EF4-FFF2-40B4-BE49-F238E27FC236}">
                <a16:creationId xmlns:a16="http://schemas.microsoft.com/office/drawing/2014/main" id="{D8110867-6211-4B99-AF41-9F7276F78E4C}"/>
              </a:ext>
            </a:extLst>
          </xdr:cNvPr>
          <xdr:cNvSpPr txBox="1"/>
        </xdr:nvSpPr>
        <xdr:spPr>
          <a:xfrm>
            <a:off x="17307934" y="219075"/>
            <a:ext cx="914400" cy="264560"/>
          </a:xfrm>
          <a:prstGeom prst="rect">
            <a:avLst/>
          </a:prstGeom>
          <a:solidFill>
            <a:schemeClr val="accent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sp macro="" textlink="">
        <xdr:nvSpPr>
          <xdr:cNvPr id="15" name="TextBox 14">
            <a:extLst>
              <a:ext uri="{FF2B5EF4-FFF2-40B4-BE49-F238E27FC236}">
                <a16:creationId xmlns:a16="http://schemas.microsoft.com/office/drawing/2014/main" id="{A756DFC8-ED83-4EB9-8FCA-14380571A6EB}"/>
              </a:ext>
            </a:extLst>
          </xdr:cNvPr>
          <xdr:cNvSpPr txBox="1"/>
        </xdr:nvSpPr>
        <xdr:spPr>
          <a:xfrm>
            <a:off x="18449925" y="200025"/>
            <a:ext cx="7620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2019</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xdr:row>
      <xdr:rowOff>28575</xdr:rowOff>
    </xdr:from>
    <xdr:to>
      <xdr:col>0</xdr:col>
      <xdr:colOff>2886074</xdr:colOff>
      <xdr:row>7</xdr:row>
      <xdr:rowOff>76200</xdr:rowOff>
    </xdr:to>
    <mc:AlternateContent xmlns:mc="http://schemas.openxmlformats.org/markup-compatibility/2006" xmlns:a14="http://schemas.microsoft.com/office/drawing/2010/main">
      <mc:Choice Requires="a14">
        <xdr:graphicFrame macro="">
          <xdr:nvGraphicFramePr>
            <xdr:cNvPr id="2" name="Fund 7">
              <a:extLst>
                <a:ext uri="{FF2B5EF4-FFF2-40B4-BE49-F238E27FC236}">
                  <a16:creationId xmlns:a16="http://schemas.microsoft.com/office/drawing/2014/main" id="{613629A6-071B-444B-B96F-3E49DC0C0470}"/>
                </a:ext>
              </a:extLst>
            </xdr:cNvPr>
            <xdr:cNvGraphicFramePr/>
          </xdr:nvGraphicFramePr>
          <xdr:xfrm>
            <a:off x="0" y="0"/>
            <a:ext cx="0" cy="0"/>
          </xdr:xfrm>
          <a:graphic>
            <a:graphicData uri="http://schemas.microsoft.com/office/drawing/2010/slicer">
              <sle:slicer xmlns:sle="http://schemas.microsoft.com/office/drawing/2010/slicer" name="Fund 7"/>
            </a:graphicData>
          </a:graphic>
        </xdr:graphicFrame>
      </mc:Choice>
      <mc:Fallback xmlns="">
        <xdr:sp macro="" textlink="">
          <xdr:nvSpPr>
            <xdr:cNvPr id="0" name=""/>
            <xdr:cNvSpPr>
              <a:spLocks noTextEdit="1"/>
            </xdr:cNvSpPr>
          </xdr:nvSpPr>
          <xdr:spPr>
            <a:xfrm>
              <a:off x="0" y="971550"/>
              <a:ext cx="2886074" cy="1181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28575</xdr:colOff>
      <xdr:row>8</xdr:row>
      <xdr:rowOff>0</xdr:rowOff>
    </xdr:from>
    <xdr:to>
      <xdr:col>0</xdr:col>
      <xdr:colOff>2876550</xdr:colOff>
      <xdr:row>21</xdr:row>
      <xdr:rowOff>76200</xdr:rowOff>
    </xdr:to>
    <mc:AlternateContent xmlns:mc="http://schemas.openxmlformats.org/markup-compatibility/2006" xmlns:a14="http://schemas.microsoft.com/office/drawing/2010/main">
      <mc:Choice Requires="a14">
        <xdr:graphicFrame macro="">
          <xdr:nvGraphicFramePr>
            <xdr:cNvPr id="3" name="GovActivities 2">
              <a:extLst>
                <a:ext uri="{FF2B5EF4-FFF2-40B4-BE49-F238E27FC236}">
                  <a16:creationId xmlns:a16="http://schemas.microsoft.com/office/drawing/2014/main" id="{7D90BC41-0847-4F45-B8CD-40773AFB3CEE}"/>
                </a:ext>
              </a:extLst>
            </xdr:cNvPr>
            <xdr:cNvGraphicFramePr/>
          </xdr:nvGraphicFramePr>
          <xdr:xfrm>
            <a:off x="0" y="0"/>
            <a:ext cx="0" cy="0"/>
          </xdr:xfrm>
          <a:graphic>
            <a:graphicData uri="http://schemas.microsoft.com/office/drawing/2010/slicer">
              <sle:slicer xmlns:sle="http://schemas.microsoft.com/office/drawing/2010/slicer" name="GovActivities 2"/>
            </a:graphicData>
          </a:graphic>
        </xdr:graphicFrame>
      </mc:Choice>
      <mc:Fallback xmlns="">
        <xdr:sp macro="" textlink="">
          <xdr:nvSpPr>
            <xdr:cNvPr id="0" name=""/>
            <xdr:cNvSpPr>
              <a:spLocks noTextEdit="1"/>
            </xdr:cNvSpPr>
          </xdr:nvSpPr>
          <xdr:spPr>
            <a:xfrm>
              <a:off x="28575" y="2238375"/>
              <a:ext cx="2847975" cy="2181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47625</xdr:colOff>
      <xdr:row>21</xdr:row>
      <xdr:rowOff>133349</xdr:rowOff>
    </xdr:from>
    <xdr:to>
      <xdr:col>0</xdr:col>
      <xdr:colOff>2867025</xdr:colOff>
      <xdr:row>41</xdr:row>
      <xdr:rowOff>57150</xdr:rowOff>
    </xdr:to>
    <mc:AlternateContent xmlns:mc="http://schemas.openxmlformats.org/markup-compatibility/2006" xmlns:a14="http://schemas.microsoft.com/office/drawing/2010/main">
      <mc:Choice Requires="a14">
        <xdr:graphicFrame macro="">
          <xdr:nvGraphicFramePr>
            <xdr:cNvPr id="4" name="Department 2">
              <a:extLst>
                <a:ext uri="{FF2B5EF4-FFF2-40B4-BE49-F238E27FC236}">
                  <a16:creationId xmlns:a16="http://schemas.microsoft.com/office/drawing/2014/main" id="{F3EF8BC8-03B2-4C75-B0BD-2C291ABA2AC7}"/>
                </a:ext>
              </a:extLst>
            </xdr:cNvPr>
            <xdr:cNvGraphicFramePr/>
          </xdr:nvGraphicFramePr>
          <xdr:xfrm>
            <a:off x="0" y="0"/>
            <a:ext cx="0" cy="0"/>
          </xdr:xfrm>
          <a:graphic>
            <a:graphicData uri="http://schemas.microsoft.com/office/drawing/2010/slicer">
              <sle:slicer xmlns:sle="http://schemas.microsoft.com/office/drawing/2010/slicer" name="Department 2"/>
            </a:graphicData>
          </a:graphic>
        </xdr:graphicFrame>
      </mc:Choice>
      <mc:Fallback xmlns="">
        <xdr:sp macro="" textlink="">
          <xdr:nvSpPr>
            <xdr:cNvPr id="0" name=""/>
            <xdr:cNvSpPr>
              <a:spLocks noTextEdit="1"/>
            </xdr:cNvSpPr>
          </xdr:nvSpPr>
          <xdr:spPr>
            <a:xfrm>
              <a:off x="47625" y="4476749"/>
              <a:ext cx="2819400" cy="31623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0</xdr:col>
      <xdr:colOff>0</xdr:colOff>
      <xdr:row>0</xdr:row>
      <xdr:rowOff>0</xdr:rowOff>
    </xdr:from>
    <xdr:to>
      <xdr:col>4</xdr:col>
      <xdr:colOff>628650</xdr:colOff>
      <xdr:row>0</xdr:row>
      <xdr:rowOff>323850</xdr:rowOff>
    </xdr:to>
    <xdr:sp macro="" textlink="">
      <xdr:nvSpPr>
        <xdr:cNvPr id="5" name="TextBox 4">
          <a:extLst>
            <a:ext uri="{FF2B5EF4-FFF2-40B4-BE49-F238E27FC236}">
              <a16:creationId xmlns:a16="http://schemas.microsoft.com/office/drawing/2014/main" id="{171A5EB7-FC69-4A75-8671-ABD6BC388EDB}"/>
            </a:ext>
          </a:extLst>
        </xdr:cNvPr>
        <xdr:cNvSpPr txBox="1"/>
      </xdr:nvSpPr>
      <xdr:spPr>
        <a:xfrm>
          <a:off x="0" y="0"/>
          <a:ext cx="8467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a:latin typeface="Times New Roman" panose="02020603050405020304" pitchFamily="18" charset="0"/>
              <a:cs typeface="Times New Roman" panose="02020603050405020304" pitchFamily="18" charset="0"/>
            </a:rPr>
            <a:t>CITY OF CANANDAIGUA 2019 FIRST QUARTER RESULTS - EXPENDITURES</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2</xdr:row>
      <xdr:rowOff>38100</xdr:rowOff>
    </xdr:from>
    <xdr:to>
      <xdr:col>0</xdr:col>
      <xdr:colOff>2886074</xdr:colOff>
      <xdr:row>9</xdr:row>
      <xdr:rowOff>152400</xdr:rowOff>
    </xdr:to>
    <mc:AlternateContent xmlns:mc="http://schemas.openxmlformats.org/markup-compatibility/2006" xmlns:a14="http://schemas.microsoft.com/office/drawing/2010/main">
      <mc:Choice Requires="a14">
        <xdr:graphicFrame macro="">
          <xdr:nvGraphicFramePr>
            <xdr:cNvPr id="2" name="Fund 5">
              <a:extLst>
                <a:ext uri="{FF2B5EF4-FFF2-40B4-BE49-F238E27FC236}">
                  <a16:creationId xmlns:a16="http://schemas.microsoft.com/office/drawing/2014/main" id="{573D366C-5D07-47B2-B716-24C0B4607CF2}"/>
                </a:ext>
              </a:extLst>
            </xdr:cNvPr>
            <xdr:cNvGraphicFramePr/>
          </xdr:nvGraphicFramePr>
          <xdr:xfrm>
            <a:off x="0" y="0"/>
            <a:ext cx="0" cy="0"/>
          </xdr:xfrm>
          <a:graphic>
            <a:graphicData uri="http://schemas.microsoft.com/office/drawing/2010/slicer">
              <sle:slicer xmlns:sle="http://schemas.microsoft.com/office/drawing/2010/slicer" name="Fund 5"/>
            </a:graphicData>
          </a:graphic>
        </xdr:graphicFrame>
      </mc:Choice>
      <mc:Fallback xmlns="">
        <xdr:sp macro="" textlink="">
          <xdr:nvSpPr>
            <xdr:cNvPr id="0" name=""/>
            <xdr:cNvSpPr>
              <a:spLocks noTextEdit="1"/>
            </xdr:cNvSpPr>
          </xdr:nvSpPr>
          <xdr:spPr>
            <a:xfrm>
              <a:off x="0" y="361950"/>
              <a:ext cx="2886074" cy="1409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9</xdr:row>
      <xdr:rowOff>57150</xdr:rowOff>
    </xdr:from>
    <xdr:to>
      <xdr:col>0</xdr:col>
      <xdr:colOff>2743200</xdr:colOff>
      <xdr:row>22</xdr:row>
      <xdr:rowOff>133350</xdr:rowOff>
    </xdr:to>
    <mc:AlternateContent xmlns:mc="http://schemas.openxmlformats.org/markup-compatibility/2006" xmlns:a14="http://schemas.microsoft.com/office/drawing/2010/main">
      <mc:Choice Requires="a14">
        <xdr:graphicFrame macro="">
          <xdr:nvGraphicFramePr>
            <xdr:cNvPr id="3" name="GovActivities 1">
              <a:extLst>
                <a:ext uri="{FF2B5EF4-FFF2-40B4-BE49-F238E27FC236}">
                  <a16:creationId xmlns:a16="http://schemas.microsoft.com/office/drawing/2014/main" id="{C83B4F4C-637C-4965-B9D5-E4A0815B7AA8}"/>
                </a:ext>
              </a:extLst>
            </xdr:cNvPr>
            <xdr:cNvGraphicFramePr/>
          </xdr:nvGraphicFramePr>
          <xdr:xfrm>
            <a:off x="0" y="0"/>
            <a:ext cx="0" cy="0"/>
          </xdr:xfrm>
          <a:graphic>
            <a:graphicData uri="http://schemas.microsoft.com/office/drawing/2010/slicer">
              <sle:slicer xmlns:sle="http://schemas.microsoft.com/office/drawing/2010/slicer" name="GovActivities 1"/>
            </a:graphicData>
          </a:graphic>
        </xdr:graphicFrame>
      </mc:Choice>
      <mc:Fallback xmlns="">
        <xdr:sp macro="" textlink="">
          <xdr:nvSpPr>
            <xdr:cNvPr id="0" name=""/>
            <xdr:cNvSpPr>
              <a:spLocks noTextEdit="1"/>
            </xdr:cNvSpPr>
          </xdr:nvSpPr>
          <xdr:spPr>
            <a:xfrm>
              <a:off x="0" y="1676400"/>
              <a:ext cx="2743200" cy="2181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23</xdr:row>
      <xdr:rowOff>9524</xdr:rowOff>
    </xdr:from>
    <xdr:to>
      <xdr:col>0</xdr:col>
      <xdr:colOff>2752724</xdr:colOff>
      <xdr:row>42</xdr:row>
      <xdr:rowOff>95250</xdr:rowOff>
    </xdr:to>
    <mc:AlternateContent xmlns:mc="http://schemas.openxmlformats.org/markup-compatibility/2006" xmlns:a14="http://schemas.microsoft.com/office/drawing/2010/main">
      <mc:Choice Requires="a14">
        <xdr:graphicFrame macro="">
          <xdr:nvGraphicFramePr>
            <xdr:cNvPr id="4" name="Department 1">
              <a:extLst>
                <a:ext uri="{FF2B5EF4-FFF2-40B4-BE49-F238E27FC236}">
                  <a16:creationId xmlns:a16="http://schemas.microsoft.com/office/drawing/2014/main" id="{2D145936-52FE-4E97-A3A0-A5BDD794FF12}"/>
                </a:ext>
              </a:extLst>
            </xdr:cNvPr>
            <xdr:cNvGraphicFramePr/>
          </xdr:nvGraphicFramePr>
          <xdr:xfrm>
            <a:off x="0" y="0"/>
            <a:ext cx="0" cy="0"/>
          </xdr:xfrm>
          <a:graphic>
            <a:graphicData uri="http://schemas.microsoft.com/office/drawing/2010/slicer">
              <sle:slicer xmlns:sle="http://schemas.microsoft.com/office/drawing/2010/slicer" name="Department 1"/>
            </a:graphicData>
          </a:graphic>
        </xdr:graphicFrame>
      </mc:Choice>
      <mc:Fallback xmlns="">
        <xdr:sp macro="" textlink="">
          <xdr:nvSpPr>
            <xdr:cNvPr id="0" name=""/>
            <xdr:cNvSpPr>
              <a:spLocks noTextEdit="1"/>
            </xdr:cNvSpPr>
          </xdr:nvSpPr>
          <xdr:spPr>
            <a:xfrm>
              <a:off x="0" y="3895724"/>
              <a:ext cx="2752724" cy="31623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2890836</xdr:colOff>
      <xdr:row>13</xdr:row>
      <xdr:rowOff>85725</xdr:rowOff>
    </xdr:from>
    <xdr:to>
      <xdr:col>10</xdr:col>
      <xdr:colOff>76200</xdr:colOff>
      <xdr:row>49</xdr:row>
      <xdr:rowOff>123825</xdr:rowOff>
    </xdr:to>
    <xdr:graphicFrame macro="">
      <xdr:nvGraphicFramePr>
        <xdr:cNvPr id="5" name="Chart 4">
          <a:extLst>
            <a:ext uri="{FF2B5EF4-FFF2-40B4-BE49-F238E27FC236}">
              <a16:creationId xmlns:a16="http://schemas.microsoft.com/office/drawing/2014/main" id="{4DB36337-12A9-4983-8118-7289C07935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xdr:colOff>
      <xdr:row>1</xdr:row>
      <xdr:rowOff>19050</xdr:rowOff>
    </xdr:from>
    <xdr:to>
      <xdr:col>0</xdr:col>
      <xdr:colOff>2676525</xdr:colOff>
      <xdr:row>8</xdr:row>
      <xdr:rowOff>133350</xdr:rowOff>
    </xdr:to>
    <mc:AlternateContent xmlns:mc="http://schemas.openxmlformats.org/markup-compatibility/2006" xmlns:a14="http://schemas.microsoft.com/office/drawing/2010/main">
      <mc:Choice Requires="a14">
        <xdr:graphicFrame macro="">
          <xdr:nvGraphicFramePr>
            <xdr:cNvPr id="2" name="Fund 1">
              <a:extLst>
                <a:ext uri="{FF2B5EF4-FFF2-40B4-BE49-F238E27FC236}">
                  <a16:creationId xmlns:a16="http://schemas.microsoft.com/office/drawing/2014/main" id="{E9F5E313-FC90-4CC8-B8EE-3496CF3C64A2}"/>
                </a:ext>
              </a:extLst>
            </xdr:cNvPr>
            <xdr:cNvGraphicFramePr/>
          </xdr:nvGraphicFramePr>
          <xdr:xfrm>
            <a:off x="0" y="0"/>
            <a:ext cx="0" cy="0"/>
          </xdr:xfrm>
          <a:graphic>
            <a:graphicData uri="http://schemas.microsoft.com/office/drawing/2010/slicer">
              <sle:slicer xmlns:sle="http://schemas.microsoft.com/office/drawing/2010/slicer" name="Fund 1"/>
            </a:graphicData>
          </a:graphic>
        </xdr:graphicFrame>
      </mc:Choice>
      <mc:Fallback xmlns="">
        <xdr:sp macro="" textlink="">
          <xdr:nvSpPr>
            <xdr:cNvPr id="0" name=""/>
            <xdr:cNvSpPr>
              <a:spLocks noTextEdit="1"/>
            </xdr:cNvSpPr>
          </xdr:nvSpPr>
          <xdr:spPr>
            <a:xfrm>
              <a:off x="9525" y="180975"/>
              <a:ext cx="2667000" cy="1409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10</xdr:row>
      <xdr:rowOff>0</xdr:rowOff>
    </xdr:from>
    <xdr:to>
      <xdr:col>0</xdr:col>
      <xdr:colOff>2695575</xdr:colOff>
      <xdr:row>43</xdr:row>
      <xdr:rowOff>85725</xdr:rowOff>
    </xdr:to>
    <mc:AlternateContent xmlns:mc="http://schemas.openxmlformats.org/markup-compatibility/2006" xmlns:a14="http://schemas.microsoft.com/office/drawing/2010/main">
      <mc:Choice Requires="a14">
        <xdr:graphicFrame macro="">
          <xdr:nvGraphicFramePr>
            <xdr:cNvPr id="3" name="RevObject 1">
              <a:extLst>
                <a:ext uri="{FF2B5EF4-FFF2-40B4-BE49-F238E27FC236}">
                  <a16:creationId xmlns:a16="http://schemas.microsoft.com/office/drawing/2014/main" id="{C2B2EE6B-CE96-4C99-AA0A-25FE69F9B2AC}"/>
                </a:ext>
              </a:extLst>
            </xdr:cNvPr>
            <xdr:cNvGraphicFramePr/>
          </xdr:nvGraphicFramePr>
          <xdr:xfrm>
            <a:off x="0" y="0"/>
            <a:ext cx="0" cy="0"/>
          </xdr:xfrm>
          <a:graphic>
            <a:graphicData uri="http://schemas.microsoft.com/office/drawing/2010/slicer">
              <sle:slicer xmlns:sle="http://schemas.microsoft.com/office/drawing/2010/slicer" name="RevObject 1"/>
            </a:graphicData>
          </a:graphic>
        </xdr:graphicFrame>
      </mc:Choice>
      <mc:Fallback xmlns="">
        <xdr:sp macro="" textlink="">
          <xdr:nvSpPr>
            <xdr:cNvPr id="0" name=""/>
            <xdr:cNvSpPr>
              <a:spLocks noTextEdit="1"/>
            </xdr:cNvSpPr>
          </xdr:nvSpPr>
          <xdr:spPr>
            <a:xfrm>
              <a:off x="47625" y="1781175"/>
              <a:ext cx="2647950" cy="54292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1</xdr:row>
      <xdr:rowOff>19050</xdr:rowOff>
    </xdr:from>
    <xdr:to>
      <xdr:col>0</xdr:col>
      <xdr:colOff>2676525</xdr:colOff>
      <xdr:row>6</xdr:row>
      <xdr:rowOff>47625</xdr:rowOff>
    </xdr:to>
    <mc:AlternateContent xmlns:mc="http://schemas.openxmlformats.org/markup-compatibility/2006" xmlns:a14="http://schemas.microsoft.com/office/drawing/2010/main">
      <mc:Choice Requires="a14">
        <xdr:graphicFrame macro="">
          <xdr:nvGraphicFramePr>
            <xdr:cNvPr id="2" name="Fund">
              <a:extLst>
                <a:ext uri="{FF2B5EF4-FFF2-40B4-BE49-F238E27FC236}">
                  <a16:creationId xmlns:a16="http://schemas.microsoft.com/office/drawing/2014/main" id="{3482D574-8611-48E8-9F88-E46B21CB4655}"/>
                </a:ext>
              </a:extLst>
            </xdr:cNvPr>
            <xdr:cNvGraphicFramePr/>
          </xdr:nvGraphicFramePr>
          <xdr:xfrm>
            <a:off x="0" y="0"/>
            <a:ext cx="0" cy="0"/>
          </xdr:xfrm>
          <a:graphic>
            <a:graphicData uri="http://schemas.microsoft.com/office/drawing/2010/slicer">
              <sle:slicer xmlns:sle="http://schemas.microsoft.com/office/drawing/2010/slicer" name="Fund"/>
            </a:graphicData>
          </a:graphic>
        </xdr:graphicFrame>
      </mc:Choice>
      <mc:Fallback xmlns="">
        <xdr:sp macro="" textlink="">
          <xdr:nvSpPr>
            <xdr:cNvPr id="0" name=""/>
            <xdr:cNvSpPr>
              <a:spLocks noTextEdit="1"/>
            </xdr:cNvSpPr>
          </xdr:nvSpPr>
          <xdr:spPr>
            <a:xfrm>
              <a:off x="9525" y="180975"/>
              <a:ext cx="2667000" cy="1162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6</xdr:row>
      <xdr:rowOff>28575</xdr:rowOff>
    </xdr:from>
    <xdr:to>
      <xdr:col>0</xdr:col>
      <xdr:colOff>2657474</xdr:colOff>
      <xdr:row>30</xdr:row>
      <xdr:rowOff>95251</xdr:rowOff>
    </xdr:to>
    <mc:AlternateContent xmlns:mc="http://schemas.openxmlformats.org/markup-compatibility/2006" xmlns:a14="http://schemas.microsoft.com/office/drawing/2010/main">
      <mc:Choice Requires="a14">
        <xdr:graphicFrame macro="">
          <xdr:nvGraphicFramePr>
            <xdr:cNvPr id="10" name="RevCategory">
              <a:extLst>
                <a:ext uri="{FF2B5EF4-FFF2-40B4-BE49-F238E27FC236}">
                  <a16:creationId xmlns:a16="http://schemas.microsoft.com/office/drawing/2014/main" id="{0ECACEE7-063E-45E7-9044-4FFE3F71D309}"/>
                </a:ext>
              </a:extLst>
            </xdr:cNvPr>
            <xdr:cNvGraphicFramePr/>
          </xdr:nvGraphicFramePr>
          <xdr:xfrm>
            <a:off x="0" y="0"/>
            <a:ext cx="0" cy="0"/>
          </xdr:xfrm>
          <a:graphic>
            <a:graphicData uri="http://schemas.microsoft.com/office/drawing/2010/slicer">
              <sle:slicer xmlns:sle="http://schemas.microsoft.com/office/drawing/2010/slicer" name="RevCategory"/>
            </a:graphicData>
          </a:graphic>
        </xdr:graphicFrame>
      </mc:Choice>
      <mc:Fallback xmlns="">
        <xdr:sp macro="" textlink="">
          <xdr:nvSpPr>
            <xdr:cNvPr id="0" name=""/>
            <xdr:cNvSpPr>
              <a:spLocks noTextEdit="1"/>
            </xdr:cNvSpPr>
          </xdr:nvSpPr>
          <xdr:spPr>
            <a:xfrm>
              <a:off x="0" y="1323975"/>
              <a:ext cx="2657474" cy="39528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ncy Abdallah" refreshedDate="43584.70956354167" createdVersion="6" refreshedVersion="6" minRefreshableVersion="3" recordCount="625" xr:uid="{16A57F52-7AB7-4100-B801-45DFF9586396}">
  <cacheSource type="worksheet">
    <worksheetSource name="Expenditures"/>
  </cacheSource>
  <cacheFields count="25">
    <cacheField name="Fund" numFmtId="0">
      <sharedItems count="4">
        <s v="100"/>
        <s v="200"/>
        <s v="300"/>
        <s v="150" u="1"/>
      </sharedItems>
    </cacheField>
    <cacheField name="Account Number" numFmtId="0">
      <sharedItems/>
    </cacheField>
    <cacheField name="Account Name" numFmtId="0">
      <sharedItems/>
    </cacheField>
    <cacheField name="Account Type" numFmtId="0">
      <sharedItems/>
    </cacheField>
    <cacheField name="Type" numFmtId="0">
      <sharedItems/>
    </cacheField>
    <cacheField name="GovActivities" numFmtId="0">
      <sharedItems count="8">
        <s v="1 General Government"/>
        <s v="3 Public Safety"/>
        <s v="5 Transportation"/>
        <s v="6 Economic Assistance"/>
        <s v="7 Culture &amp; Recreation"/>
        <s v="8 Home &amp; Community"/>
        <s v="9 Undistributed"/>
        <s v="2 2" u="1"/>
      </sharedItems>
    </cacheField>
    <cacheField name="Department" numFmtId="0">
      <sharedItems count="22">
        <s v="10 General Government"/>
        <s v="50 Department of Public Works"/>
        <s v="90 Other Expenditures"/>
        <s v="92 Debt Service"/>
        <s v="20 Code Enforecment/Planning"/>
        <s v="30 Police Department"/>
        <s v="40 Fire Department"/>
        <s v="70 Recreation "/>
        <s v="91 Employee Benefits"/>
        <s v="93 Interfund Transfer"/>
        <s v="99 Budget Contingency"/>
        <s v="90 90" u="1"/>
        <s v="30 30" u="1"/>
        <s v="93 93" u="1"/>
        <s v="99 99" u="1"/>
        <s v="70 70" u="1"/>
        <s v="91 91" u="1"/>
        <s v="40 40" u="1"/>
        <s v="10 10" u="1"/>
        <s v="50 50" u="1"/>
        <s v="20 20" u="1"/>
        <s v="92 92" u="1"/>
      </sharedItems>
    </cacheField>
    <cacheField name="AccountCode" numFmtId="0">
      <sharedItems count="85">
        <s v="1010 LEGISLATIVE"/>
        <s v="1230 MUNICIPAL EXECUTIVE"/>
        <s v="1325 TREASURER"/>
        <s v="1355 ASSESSMENT"/>
        <s v="1410 CITY CLERK"/>
        <s v="1420 CORPORATION COUNSEL"/>
        <s v="1430 PERSONNEL"/>
        <s v="1490 PUBLIC WORKS ADMINISTRATION"/>
        <s v="1620 MUNICIPAL BUILDING"/>
        <s v="1640 CENTRAL GARAGE"/>
        <s v="1320 PROFESSIONAL FEES-AUDITORS"/>
        <s v="1362 TAX ADVERTISNG AND EXPENSE"/>
        <s v="1450 BOARD OF ELECTIONS"/>
        <s v="1480 LEGAL ADVERTISING"/>
        <s v="1650 CENTRAL COMMUNICATIONS"/>
        <s v="1670 CENTRAL PRINTING AND MAILING"/>
        <s v="1910 PROFESSIONAL SERVICES-INSURANCE"/>
        <s v="1930 JUDGEMENT AND CLAIMS"/>
        <s v="1940 PURCHASE OF LAND"/>
        <s v="1950 TAXES ON CITY PROPERTY"/>
        <s v="1989 MISCELLANEOUS EXPENSE"/>
        <s v="1380 FISCAL AGENT FEES"/>
        <s v="2989 HANDICAP PARKING EDUCATION"/>
        <s v="3620 CODE ENFORCEMENT"/>
        <s v="3120 POLICE PROTECTION"/>
        <s v="3123 SCHOOL RESOURCE OFFICER"/>
        <s v="3310 SCHOOL CROSSING GUARDS"/>
        <s v="3410 FIRE PROTECTION"/>
        <s v="3420 FIRE INSPECTION"/>
        <s v="3510 DOG CONTROL CONTRACT"/>
        <s v="3520 OTHER ANIMAL CONTROL"/>
        <s v="3989 3989"/>
        <s v="5110 TRANSPORTATION"/>
        <s v="5142 SNOW AND ICE CONTROL"/>
        <s v="5182 STREET LIGHTING"/>
        <s v="6410 CATV-PUBLIC ACCESS"/>
        <s v="6420 PROMOTION OF INDUSTRY"/>
        <s v="7110 PARK MAINTENANCE"/>
        <s v="7180 KERSHAW BEACH"/>
        <s v="7310 RECREATION-YOUTH PROGRAMS"/>
        <s v="7320 RECREATION-SUMMER DAY CAMP"/>
        <s v="7321 RECREATION-KIDDIE CAMP"/>
        <s v="7550 SPECIAL EVENTS"/>
        <s v="7620 RECREATION-ADULT"/>
        <s v="7450 ONTARIO COUNTY HISTORICAL SOCIETY"/>
        <s v="7989 SALVATION ARMY"/>
        <s v="8020 PLANNING AND DEVELOPMENT"/>
        <s v="8160 WASTE COLLECTION"/>
        <s v="8162 RECYCLING"/>
        <s v="8170 STREET CLEANING"/>
        <s v="8410 PURCHASE OF ELECTRIC (SOLAR)"/>
        <s v="9010 NYS RETIREMENT"/>
        <s v="9015 FIRE AND POLICE RETIREMENT"/>
        <s v="9040 WORKER'S COMPENSATION"/>
        <s v="9050 UNEMPLOYMENT INSURANCE"/>
        <s v="9060 MEDICAL INSURANCE"/>
        <s v="9061 DENTAL INSURANCE"/>
        <s v="9062 MEDICAL INSURANCE BUYOUT"/>
        <s v="9063 HRA EXPENSE"/>
        <s v="9064 HSA FUNDING"/>
        <s v="9065 BENEFITS ADMINISTRATION"/>
        <s v="9066 WELLNESS PROGRAM"/>
        <s v="9089 SICK LEAVE BUYOUT"/>
        <s v="9710 SERIAL BOND PAYMENTS"/>
        <s v="9901 INTERFUND TRANSFERS"/>
        <s v="9999 BUDGET CONTINGENCY"/>
        <s v="1375 CREDIT CARD FEES"/>
        <s v="1988 GENERAL FUND OVERHEAD"/>
        <s v="1994 DEPRECIATION"/>
        <s v="8320 WATER TREATMENT PLANT"/>
        <s v="8340 WATER DISTRIBUTION"/>
        <s v="8389 WATERSHED"/>
        <s v="8397 WATER FUND-CAPITAL"/>
        <s v="8120 SEWER COLLECTION"/>
        <s v="8130 WATER RESOURCE RECOVERY FACILITY"/>
        <s v="8189 LOSS ON REFUNDING"/>
        <s v="8197 SEWER FUND- CAPITAL"/>
        <s v="3997 CODE ENFORCEMENT CAPITAL" u="1"/>
        <s v="1997 GENERAL GOVERNMENT CAPITAL" u="1"/>
        <s v="1680 TECHNOLOGY" u="1"/>
        <s v="3197 POLICE CAPITAL" u="1"/>
        <s v="3497 FIRE DEPT CAPITAL" u="1"/>
        <s v="8597 HOME AND COMMUNITY CAPITAL" u="1"/>
        <s v="7197 PARK CAPITAL" u="1"/>
        <s v="5197 TRANSPORTATION CAPITAL" u="1"/>
      </sharedItems>
    </cacheField>
    <cacheField name="ExpCategory" numFmtId="0">
      <sharedItems count="7">
        <s v="1 Personal Services"/>
        <s v="4 Contractual"/>
        <s v="8 Employee Benefits"/>
        <s v="2 Equipment &amp; Capital Outlay"/>
        <s v="6 Debt Principal"/>
        <s v="7 Debt Interest"/>
        <s v="9 Interfund Transfers"/>
      </sharedItems>
    </cacheField>
    <cacheField name="ExpObject" numFmtId="0">
      <sharedItems/>
    </cacheField>
    <cacheField name="Adopted Budget" numFmtId="43">
      <sharedItems containsSemiMixedTypes="0" containsString="0" containsNumber="1" minValue="-3230" maxValue="2100000"/>
    </cacheField>
    <cacheField name="Budget Adjustments" numFmtId="43">
      <sharedItems containsString="0" containsBlank="1" containsNumber="1" minValue="-63552.61" maxValue="95725.94"/>
    </cacheField>
    <cacheField name="2019_x000a_ Total Budget" numFmtId="43">
      <sharedItems containsSemiMixedTypes="0" containsString="0" containsNumber="1" minValue="0" maxValue="2100000"/>
    </cacheField>
    <cacheField name="2019 1st Qtr" numFmtId="43">
      <sharedItems containsSemiMixedTypes="0" containsString="0" containsNumber="1" minValue="-105" maxValue="525000"/>
    </cacheField>
    <cacheField name="2019_x000a_ YTD Encumbrance_x000a_ Through March" numFmtId="43">
      <sharedItems containsSemiMixedTypes="0" containsString="0" containsNumber="1" minValue="0" maxValue="152040"/>
    </cacheField>
    <cacheField name="2018 1st Qtr" numFmtId="43">
      <sharedItems containsSemiMixedTypes="0" containsString="0" containsNumber="1" minValue="0" maxValue="525000"/>
    </cacheField>
    <cacheField name="2018_x000a_ Total Activity" numFmtId="43">
      <sharedItems containsSemiMixedTypes="0" containsString="0" containsNumber="1" minValue="-2137.79" maxValue="2100000"/>
    </cacheField>
    <cacheField name="2017 1st Qtr" numFmtId="43">
      <sharedItems containsString="0" containsBlank="1" containsNumber="1" minValue="0" maxValue="353176.51"/>
    </cacheField>
    <cacheField name="2017_x000a_ Total Activity" numFmtId="43">
      <sharedItems containsSemiMixedTypes="0" containsString="0" containsNumber="1" minValue="0" maxValue="1532008.08"/>
    </cacheField>
    <cacheField name="Column1" numFmtId="0">
      <sharedItems/>
    </cacheField>
    <cacheField name="Column2" numFmtId="0">
      <sharedItems/>
    </cacheField>
    <cacheField name="Column3" numFmtId="0">
      <sharedItems/>
    </cacheField>
    <cacheField name="Field1" numFmtId="0" formula="('2019 1st Qtr'/'2019_x000a_ Total Budget')" databaseField="0"/>
    <cacheField name="Field2" numFmtId="0" formula="('2018 1st Qtr'/'2018_x000a_ Total Activity')" databaseField="0"/>
    <cacheField name="Field3" numFmtId="0" formula="('2017 1st Qtr'/'2017_x000a_ Total Activity')" databaseField="0"/>
  </cacheFields>
  <extLst>
    <ext xmlns:x14="http://schemas.microsoft.com/office/spreadsheetml/2009/9/main" uri="{725AE2AE-9491-48be-B2B4-4EB974FC3084}">
      <x14:pivotCacheDefinition pivotCacheId="359561453"/>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ncy Abdallah" refreshedDate="43585.419562268522" createdVersion="6" refreshedVersion="6" minRefreshableVersion="3" recordCount="115" xr:uid="{64B2D3E3-BCE4-4FE4-A8CB-73340BD9E13B}">
  <cacheSource type="worksheet">
    <worksheetSource name="Revenue"/>
  </cacheSource>
  <cacheFields count="27">
    <cacheField name="Fund" numFmtId="0">
      <sharedItems count="4">
        <s v="100"/>
        <s v="200"/>
        <s v="300"/>
        <s v="150" u="1"/>
      </sharedItems>
    </cacheField>
    <cacheField name="Account Number" numFmtId="0">
      <sharedItems/>
    </cacheField>
    <cacheField name="Account Name" numFmtId="0">
      <sharedItems count="104">
        <s v="TREASURER FEES"/>
        <s v="TAX ADVERTISING FEE &amp; EXPENSE"/>
        <s v="CLERK FEES"/>
        <s v="REIMBURSEMENT-CONDEMNATION"/>
        <s v="ASSESSMENT CHALLENGES REIMB"/>
        <s v="GAMES OF CHANCE"/>
        <s v="BINGO LICENSES"/>
        <s v="LICENSES, OTHER"/>
        <s v="DONATIONS- GEN GOV"/>
        <s v="INTERFUND REVENUE"/>
        <s v="STATE AID - COURT FACILITIES"/>
        <s v="ST AID-REAL PROPERTY TAX ADMIN"/>
        <s v="STATE AID - GENERAL GOVERNMENT"/>
        <s v="DPW ADMIN - OTHER GOVT"/>
        <s v="RENTAL HOUSING INSPECTION FEES"/>
        <s v="CODE VIOLATIONS"/>
        <s v="BUILDING &amp; ALTERATION PERMITS"/>
        <s v="BUILDING FEES REIMBURSABLE"/>
        <s v="POLICE DEPARTMENT FEES"/>
        <s v="POLICE - OTHER GOVERNMENT"/>
        <s v="STOP DWI"/>
        <s v="PARKING TICKETS"/>
        <s v="FINES &amp; FORFEITED BAIL - COURT"/>
        <s v="CRIME PROCEEDS-RESTITUTION"/>
        <s v="CRIME PROCEEDS-RESTRICTED"/>
        <s v="GIFTS &amp; DONATIONS - PD"/>
        <s v="SEIZED &amp; UNCLAIMED PROPERTY"/>
        <s v="STATE AID - OTHER PUBLIC SAFETY"/>
        <s v="FEDERAL AID - CRIME CONTROL"/>
        <s v="FIRE INSPECTION FEES"/>
        <s v="OTHER PS INCOME-FIRE"/>
        <s v="FIRE-OTHER GOVERNMENTS"/>
        <s v="FIRE PROTECTION SERVICES"/>
        <s v="GIFTS &amp; DONATIONS - FD"/>
        <s v="FEDERAL AID-OTHER PUBLIC SFTY"/>
        <s v="DOG LICENSES"/>
        <s v="HANDICAP TICKET SURCHARGE"/>
        <s v="OTHER TRANSPORTATION INCOME"/>
        <s v="REIMBURSABLE DPW EXPENSES"/>
        <s v="FORFEITURES OF DEPOSITS"/>
        <s v="GIFTS &amp; DONATIONS- TRANS"/>
        <s v="STATE AID - CHIPS PROGRAM"/>
        <s v="STATE AID - ARTERIAL MAINT"/>
        <s v="PARK FACILITY FEE"/>
        <s v="DOG PARK REVENUE"/>
        <s v="OTHER GOVERNMENTS"/>
        <s v="GIFTS &amp; DONATIONS - PARKS"/>
        <s v="PARKS MISCELLANEOUS INCOME"/>
        <s v="FEMA (STATE) - PARKS"/>
        <s v="FEMA (FEDERAL) - PARKS"/>
        <s v="KERSHAW PARK FEES"/>
        <s v="DAY CAMP (ONLY 2018) (7320)"/>
        <s v="KIDDIE CAMP FEES (7321)"/>
        <s v="YOUTH REC PROGRAMS (7310)"/>
        <s v="ADULT REC PROGRAMS (7620)"/>
        <s v="TOWN SHARE DAY CAMP (7320)"/>
        <s v="SPECIAL EVENTS (7550)"/>
        <s v="GIFTS &amp; DONATIONS-COMMUNITY"/>
        <s v="PLANNING COMMISSION/ZBA FEES"/>
        <s v="PUD FEE - REIMBURSEMENT"/>
        <s v="REFUSE CHARGES"/>
        <s v="LATE PAYMENT PENALTIES-REFUSE"/>
        <s v="SALE OF ELECTRIC (SOLAR)"/>
        <s v="NYSERDA SOLAR GRANT"/>
        <s v="REAL PROPERTY TAXES"/>
        <s v="SPEC ASSESSMENTS"/>
        <s v="GAIN FROM SALE OF TAX ACQ PROP"/>
        <s v="PAYMENT IN LIEU OF TAXES"/>
        <s v="INTEREST &amp; PENALTY ON PROP TAX"/>
        <s v="SALES TAX"/>
        <s v="HOTEL OCCUPANCY TAX"/>
        <s v="UTILITIES TAX"/>
        <s v="FRANCHISE TAX"/>
        <s v="INTEREST &amp; EARNINGS"/>
        <s v="RENTAL OF CITY PROPERTY"/>
        <s v="INSURANCE RECOVERIES"/>
        <s v="WORKERS COMP REIMBURSEMENT"/>
        <s v="OTHER COMPENSATION FOR LOSS"/>
        <s v="REFUND OF PRIOR YEAR EXPENSE"/>
        <s v="GIFTS &amp; DONATIONS - OTHER"/>
        <s v="OTHER UNCLASSIFIED REVENUES"/>
        <s v="STATE AID - PER CAPITA"/>
        <s v="MORTGAGE TAX"/>
        <s v="TRANSFER FROM WATER FUND - ROI"/>
        <s v="METERED WATER SALES"/>
        <s v="TOWN WATER SALES"/>
        <s v="UNMETERED WATER SALES"/>
        <s v="WATER SERVICE CHARGES"/>
        <s v="ON LINE PAYMENT CHARGE"/>
        <s v="LATE PAYMENT PENALTIES"/>
        <s v="INTERFUND REV-STREET LIGHTING"/>
        <s v="STATE GRANT - DOH"/>
        <s v="REFUND OF PRIOR YEAR EXP."/>
        <s v="INTERFUND TRANSFER - OTHER"/>
        <s v="TRANSFER FOR DEBT SERVICE"/>
        <s v="SEWER RENTS"/>
        <s v="SEWER CHARGES"/>
        <s v="SEWER SVCS TO OTHER GOVTS"/>
        <s v="WWTF LAB FEES"/>
        <s v="LIQUID WASTE AGREEMENTS"/>
        <s v="LATE PAYMENT LIQUID WASTE"/>
        <s v="CAPITAL PROJ - ONTARIO CO"/>
        <s v="PERMITS"/>
        <s v="SALES OF EQUIPMENT"/>
      </sharedItems>
    </cacheField>
    <cacheField name="Account Type" numFmtId="0">
      <sharedItems/>
    </cacheField>
    <cacheField name="Type" numFmtId="0">
      <sharedItems/>
    </cacheField>
    <cacheField name="GovActivities" numFmtId="0">
      <sharedItems count="6">
        <s v="1 General Government"/>
        <s v="3 Public Safety"/>
        <s v="5 Transportation"/>
        <s v="7 Culture &amp; Recreation"/>
        <s v="8 Home &amp; Community"/>
        <s v="9 Undistributed"/>
      </sharedItems>
    </cacheField>
    <cacheField name="Department" numFmtId="0">
      <sharedItems/>
    </cacheField>
    <cacheField name="AccountCode" numFmtId="0">
      <sharedItems count="85">
        <s v="1230 MUNICIPAL EXECUTIVE"/>
        <s v="1235 TAX ADVERTISING FEE"/>
        <s v="1255 CLERK FEES"/>
        <s v="1289 1289"/>
        <s v="2210 ASSESSMENT CHALLENGES REIMBURSEMENT"/>
        <s v="2530 GAMES OF CHANCE"/>
        <s v="2540 BINGO LICENSES"/>
        <s v="2545 LICENSES-OTHER"/>
        <s v="2705 DONATIONS"/>
        <s v="2801 INTERFUND REVENUE"/>
        <s v="3021 STATE AID-COURT FACILITIES"/>
        <s v="3040 STATE AID- REAL PROERTY TAX ADMIN"/>
        <s v="3089 STATE AID OTHER"/>
        <s v="1560 RENTAL HOUSING INSPECTION"/>
        <s v="1589 CODE VIOLATIONS"/>
        <s v="2555 BUILDING AND ALTERATION PERMITS"/>
        <s v="1520 POLICE DEPARTMENT FEES"/>
        <s v="2260 POLICE-OTHER GOVERNMENT"/>
        <s v="2261 STOP DWI-OTHER GOVERNMENT"/>
        <s v="2610 PARKING TICKETS"/>
        <s v="2613 FINES AND FORFEITED BAIL"/>
        <s v="2625 CRIME PRODEEDS-RESTITUTION"/>
        <s v="2626 CRIME PROCEEDS RESTRICTED"/>
        <s v="2715 SEIZED AND UNCLAIMED PROPERTY"/>
        <s v="3389 STATE AID-OTHER PUBLIC SAFETY"/>
        <s v="4320 FEDERAL AID-CRIME CONTROL"/>
        <s v="1540 FIRE INSPECTION FEES"/>
        <s v="2262 FIRE-OTHER GOVERNMENT"/>
        <s v="4389 FEDERAL AID - OTHER PUBLIC SAFETY"/>
        <s v="2544 DOG LICENSES"/>
        <s v="2612 HANDICAP TICKET SURCHARGE"/>
        <s v="1789 OTHER TRANSPORTATION DEPARTMENT INCOME"/>
        <s v="2620 FORFEITURES OF DEPOSIT"/>
        <s v="3501 STATE AID - CHIPS"/>
        <s v="3589 STATE AID-ARTERIAL MAINTENANCE"/>
        <s v="2025 PARK FACILITY FEE"/>
        <s v="2362 PARK-OTHER GOVERNMENT"/>
        <s v="2770 OTHER UNCLASSIFIED REVENUES"/>
        <s v="3960 NYS (FEMA) PARKS"/>
        <s v="4960 FEDERAL (FEMA) PARKS"/>
        <s v="2001 KERSHAW PARK FEES"/>
        <s v="2089 RECREATION FEES"/>
        <s v="2350 RECREATION-OTHER GOVERNMENT"/>
        <s v="2590 SPECIAL EVENT PERMITS"/>
        <s v="2110 ZONING FEES"/>
        <s v="2115 PUD FEE-REIMBURSEMENT"/>
        <s v="2130 REFUSE CHARGES"/>
        <s v="2138 LATE PAYMENT PENALTIES"/>
        <s v="2150 SALE OF ELECTRIC (SOLAR)"/>
        <s v="3898 NYSERDA SOLAR GRANT"/>
        <s v="1001 REAL PROPERTY TAXES"/>
        <s v="1030 SPECIAL ASSESSMENTS"/>
        <s v="1051 GAIN FROM SALE OF TAX ACQ PROPERTIES"/>
        <s v="1081 PAYMENT IN LIEU OF TAXES"/>
        <s v="1090 INTEREST AND PENALTY ON PROPERTY TAXES"/>
        <s v="1110 SALES TAX"/>
        <s v="1113 HOTEL OCCUPANCY TAX"/>
        <s v="1130 UTILITIES TAX"/>
        <s v="1170 FRANCHISE TAXES"/>
        <s v="2401 INTEREST EARNINGS"/>
        <s v="2410 RENTAL OF CITY PROPERTY"/>
        <s v="2680 INSURANCE RECOVERIES"/>
        <s v="2681 WORKERS COMPENSATION"/>
        <s v="2690 OTHER COMPENSATION FOR LOSS"/>
        <s v="2701 REFUND OF PRIOR YEAR EXPENSE"/>
        <s v="3001 STATE AID PER CAPITA"/>
        <s v="3005 MORTGAGE TAX"/>
        <s v="5031 INTERFUND TRANSRER"/>
        <s v="2140 METERED WATER SALES"/>
        <s v="2141 TOWN WATER SALES"/>
        <s v="2142 UNMETERED WATER SALES"/>
        <s v="2144 WATER SERVICE CHARGES"/>
        <s v="2145 ON LINE PAYMENT CHARGES"/>
        <s v="2148 LATE PAYMENT PENALITES"/>
        <s v="3489 STATE GRANT-DOH"/>
        <s v="5050 TRANSFER FOR DEBT SERVICE"/>
        <s v="2120 SEWER RENTS"/>
        <s v="2122 SEWER CHARGES"/>
        <s v="2128 LATE PAYMENT PENALTIES"/>
        <s v="2374 SEWER SERVICES-OTHER GOVERNMENT"/>
        <s v="2389 WWTF LAB FEES"/>
        <s v="2394 LIQUID WASTE AGREEMENTS"/>
        <s v="2395 LATE PAYMENT PENALTIES"/>
        <s v="2397 2397"/>
        <s v="2665 SALE OF EQUIPMENT"/>
      </sharedItems>
    </cacheField>
    <cacheField name="RevCategory" numFmtId="0">
      <sharedItems count="15">
        <s v="20 Department Fees"/>
        <s v="30 Intergovernmental Revenue"/>
        <s v="50 License and Permits"/>
        <s v="62 Miscellaneous"/>
        <s v="49 Interfund Revenue"/>
        <s v="80 State Aid and Grants"/>
        <s v="60 Fines and Forfeitures"/>
        <s v="81 Federal Grants"/>
        <s v="10 Real Property Taxes"/>
        <s v="11 Non-Property Taxes"/>
        <s v="40 Use of Property and Money"/>
        <s v="61 Sale of Property and Compensation for Loss"/>
        <s v="90 Interfund Transfers"/>
        <s v="41 Interfund Revenue"/>
        <s v="61 Insurance Recoveries" u="1"/>
      </sharedItems>
    </cacheField>
    <cacheField name="RevObject" numFmtId="0">
      <sharedItems count="26">
        <s v="200 Department Fees"/>
        <s v="300 Intergovernmental Fees"/>
        <s v="500 License and Permits"/>
        <s v="620 Miscellaneous"/>
        <s v="491 Interfund Revenue"/>
        <s v="800 State Aid"/>
        <s v="501 Reimbursements"/>
        <s v="600 Fines and Forfeitures"/>
        <s v="810 Federal Aid"/>
        <s v="201 Kiddie Camp Fees"/>
        <s v="202 Youth Recreation Fees"/>
        <s v="203 Adult Recreation Fees"/>
        <s v="100 Real Property Taxes"/>
        <s v="110 Non-Property Taxes"/>
        <s v="400 Use of Money and Property"/>
        <s v="610 Sale of Property and Compensation for Loss"/>
        <s v="901 Interfund Transfer"/>
        <s v="410 Interfund Revenue"/>
        <s v="610 Sale of Property and Compensation for Lossv"/>
        <s v="801 801" u="1"/>
        <s v="903 Interfund Transfer" u="1"/>
        <s v="900 900" u="1"/>
        <s v="901 901" u="1"/>
        <s v="610 Sale of Property and cmpensatio for Loss" u="1"/>
        <s v="902 902" u="1"/>
        <s v="410 410" u="1"/>
      </sharedItems>
    </cacheField>
    <cacheField name="Adopted budget" numFmtId="43">
      <sharedItems containsSemiMixedTypes="0" containsString="0" containsNumber="1" containsInteger="1" minValue="-5232188" maxValue="0"/>
    </cacheField>
    <cacheField name="Budget Adjustments" numFmtId="43">
      <sharedItems containsString="0" containsBlank="1" containsNumber="1" minValue="-245666.45" maxValue="-56592.5"/>
    </cacheField>
    <cacheField name="2019_x000a_ Total Budget" numFmtId="43">
      <sharedItems containsSemiMixedTypes="0" containsString="0" containsNumber="1" minValue="-5232188" maxValue="0"/>
    </cacheField>
    <cacheField name="2019_x000a_ YTD Activity_x000a_ Through March" numFmtId="43">
      <sharedItems containsSemiMixedTypes="0" containsString="0" containsNumber="1" minValue="-1026397.6" maxValue="0"/>
    </cacheField>
    <cacheField name="2019 % of Budget…." numFmtId="165">
      <sharedItems containsMixedTypes="1" containsNumber="1" minValue="0" maxValue="1.43"/>
    </cacheField>
    <cacheField name="2019_x000a_ YTD Encumbrance_x000a_ Through March" numFmtId="43">
      <sharedItems containsSemiMixedTypes="0" containsString="0" containsNumber="1" containsInteger="1" minValue="0" maxValue="50"/>
    </cacheField>
    <cacheField name="2018_x000a_ Total Activity" numFmtId="43">
      <sharedItems containsSemiMixedTypes="0" containsString="0" containsNumber="1" minValue="-5060462.4400000004" maxValue="0"/>
    </cacheField>
    <cacheField name="2018_x000a_ YTD Activity_x000a_ Through March" numFmtId="43">
      <sharedItems containsSemiMixedTypes="0" containsString="0" containsNumber="1" minValue="-1028319.61" maxValue="0"/>
    </cacheField>
    <cacheField name="2018 % of Total…" numFmtId="165">
      <sharedItems containsMixedTypes="1" containsNumber="1" minValue="0" maxValue="1"/>
    </cacheField>
    <cacheField name="2017_x000a_ Total Activity" numFmtId="43">
      <sharedItems containsSemiMixedTypes="0" containsString="0" containsNumber="1" minValue="-4955694.75" maxValue="0"/>
    </cacheField>
    <cacheField name="2017_x000a_ YTD Activity_x000a_ Through March" numFmtId="43">
      <sharedItems containsSemiMixedTypes="0" containsString="0" containsNumber="1" minValue="-993243.6" maxValue="0"/>
    </cacheField>
    <cacheField name="2017 % of Total…" numFmtId="165">
      <sharedItems containsMixedTypes="1" containsNumber="1" minValue="0" maxValue="1"/>
    </cacheField>
    <cacheField name="Column2" numFmtId="0">
      <sharedItems/>
    </cacheField>
    <cacheField name="Column3" numFmtId="0">
      <sharedItems/>
    </cacheField>
    <cacheField name="Field1" numFmtId="0" formula="('2019_x000a_ YTD Activity_x000a_ Through March'/'2019_x000a_ Total Budget')" databaseField="0"/>
    <cacheField name="Field2" numFmtId="0" formula="('2018_x000a_ YTD Activity_x000a_ Through March'/'2018_x000a_ Total Activity')" databaseField="0"/>
    <cacheField name="Field3" numFmtId="0" formula="('2017_x000a_ YTD Activity_x000a_ Through March'/'2017_x000a_ Total Activity')" databaseField="0"/>
  </cacheFields>
  <extLst>
    <ext xmlns:x14="http://schemas.microsoft.com/office/spreadsheetml/2009/9/main" uri="{725AE2AE-9491-48be-B2B4-4EB974FC3084}">
      <x14:pivotCacheDefinition pivotCacheId="77492747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5">
  <r>
    <x v="0"/>
    <s v="100-5-1-10-1010-101"/>
    <s v="SALARIES (PR)"/>
    <s v="Expense"/>
    <s v="5 Expense"/>
    <x v="0"/>
    <x v="0"/>
    <x v="0"/>
    <x v="0"/>
    <s v="101 SALARIES"/>
    <n v="50660.34"/>
    <m/>
    <n v="50660.34"/>
    <n v="12663.9"/>
    <n v="0"/>
    <n v="12415.83"/>
    <n v="49663.32"/>
    <n v="12172.29"/>
    <n v="48689.16"/>
    <s v=""/>
    <s v=""/>
    <s v=""/>
  </r>
  <r>
    <x v="0"/>
    <s v="100-5-1-10-1010-380"/>
    <s v="OFFICE SUPPLIES"/>
    <s v="Expense"/>
    <s v="5 Expense"/>
    <x v="0"/>
    <x v="0"/>
    <x v="0"/>
    <x v="1"/>
    <s v="380 OFFICE SUPPLIES"/>
    <n v="150"/>
    <m/>
    <n v="150"/>
    <n v="0"/>
    <n v="0"/>
    <n v="0"/>
    <n v="0"/>
    <n v="0"/>
    <n v="16.13"/>
    <s v=""/>
    <s v=""/>
    <s v=""/>
  </r>
  <r>
    <x v="0"/>
    <s v="100-5-1-10-1010-420"/>
    <s v="TELEPHONE/BROADBAND"/>
    <s v="Expense"/>
    <s v="5 Expense"/>
    <x v="0"/>
    <x v="0"/>
    <x v="0"/>
    <x v="1"/>
    <s v="420 TELEPHONE/BROADBAND"/>
    <n v="0"/>
    <m/>
    <n v="0"/>
    <n v="0"/>
    <n v="0"/>
    <n v="0"/>
    <n v="0"/>
    <n v="0"/>
    <n v="0"/>
    <s v=""/>
    <s v=""/>
    <s v=""/>
  </r>
  <r>
    <x v="0"/>
    <s v="100-5-1-10-1010-430"/>
    <s v="OUTSIDE SERVICES"/>
    <s v="Expense"/>
    <s v="5 Expense"/>
    <x v="0"/>
    <x v="0"/>
    <x v="0"/>
    <x v="1"/>
    <s v="430 OUTSIDE SERVICES"/>
    <n v="0"/>
    <m/>
    <n v="0"/>
    <n v="0"/>
    <n v="0"/>
    <n v="0"/>
    <n v="0"/>
    <n v="0"/>
    <n v="0"/>
    <s v=""/>
    <s v=""/>
    <s v=""/>
  </r>
  <r>
    <x v="0"/>
    <s v="100-5-1-10-1010-470"/>
    <s v="TRAINING, CONFERENCES &amp; DUES"/>
    <s v="Expense"/>
    <s v="5 Expense"/>
    <x v="0"/>
    <x v="0"/>
    <x v="0"/>
    <x v="1"/>
    <s v="470 TRAINING, CONFERENCES &amp; DUES"/>
    <n v="10000"/>
    <m/>
    <n v="10000"/>
    <n v="8785.5300000000007"/>
    <n v="0"/>
    <n v="7306.3"/>
    <n v="9464.26"/>
    <n v="7415.15"/>
    <n v="8555.6200000000008"/>
    <s v=""/>
    <s v=""/>
    <s v=""/>
  </r>
  <r>
    <x v="0"/>
    <s v="100-5-1-10-1010-480"/>
    <s v="PROFESSIONAL SERVICES (RFP)"/>
    <s v="Expense"/>
    <s v="5 Expense"/>
    <x v="0"/>
    <x v="0"/>
    <x v="0"/>
    <x v="1"/>
    <s v="480 PROFESSIONAL SERVICES (RFP)"/>
    <n v="0"/>
    <n v="8625"/>
    <n v="8625"/>
    <n v="0"/>
    <n v="0"/>
    <n v="13760"/>
    <n v="20435"/>
    <n v="0"/>
    <n v="0"/>
    <s v=""/>
    <s v=""/>
    <s v=""/>
  </r>
  <r>
    <x v="0"/>
    <s v="100-5-1-10-1010-830"/>
    <s v="SOCIAL SECURITY"/>
    <s v="Expense"/>
    <s v="5 Expense"/>
    <x v="0"/>
    <x v="0"/>
    <x v="0"/>
    <x v="2"/>
    <s v="830 SOCIAL SECURITY"/>
    <n v="3875.49"/>
    <m/>
    <n v="3875.49"/>
    <n v="968.85"/>
    <n v="0"/>
    <n v="949.77"/>
    <n v="3799.08"/>
    <n v="931.2"/>
    <n v="3724.8"/>
    <s v=""/>
    <s v=""/>
    <s v=""/>
  </r>
  <r>
    <x v="0"/>
    <s v="100-5-1-10-1230-101"/>
    <s v="SALARIES (PR)"/>
    <s v="Expense"/>
    <s v="5 Expense"/>
    <x v="0"/>
    <x v="0"/>
    <x v="1"/>
    <x v="0"/>
    <s v="101 SALARIES"/>
    <n v="169970"/>
    <m/>
    <n v="169970"/>
    <n v="38360.1"/>
    <n v="0"/>
    <n v="37986.39"/>
    <n v="165894.85999999999"/>
    <n v="51227.9"/>
    <n v="182562.88"/>
    <s v=""/>
    <s v=""/>
    <s v=""/>
  </r>
  <r>
    <x v="0"/>
    <s v="100-5-1-10-1230-110"/>
    <s v="PART TIME WAGES (PR)"/>
    <s v="Expense"/>
    <s v="5 Expense"/>
    <x v="0"/>
    <x v="0"/>
    <x v="1"/>
    <x v="0"/>
    <s v="110 PART TIME WAGES"/>
    <n v="0"/>
    <m/>
    <n v="0"/>
    <n v="0"/>
    <n v="0"/>
    <n v="0"/>
    <n v="0"/>
    <n v="0"/>
    <n v="6095.59"/>
    <s v=""/>
    <s v=""/>
    <s v=""/>
  </r>
  <r>
    <x v="0"/>
    <s v="100-5-1-10-1230-130"/>
    <s v="LONGEVITY/OTHER (PR)"/>
    <s v="Expense"/>
    <s v="5 Expense"/>
    <x v="0"/>
    <x v="0"/>
    <x v="1"/>
    <x v="0"/>
    <s v="130 LONGEVITY/OTHER"/>
    <n v="785"/>
    <m/>
    <n v="785"/>
    <n v="0"/>
    <n v="0"/>
    <n v="0"/>
    <n v="0"/>
    <n v="1700"/>
    <n v="1700"/>
    <s v=""/>
    <s v=""/>
    <s v=""/>
  </r>
  <r>
    <x v="0"/>
    <s v="100-5-1-10-1230-380"/>
    <s v="OFFICE SUPPLIES"/>
    <s v="Expense"/>
    <s v="5 Expense"/>
    <x v="0"/>
    <x v="0"/>
    <x v="1"/>
    <x v="1"/>
    <s v="380 OFFICE SUPPLIES"/>
    <n v="600"/>
    <m/>
    <n v="600"/>
    <n v="84.93"/>
    <n v="0"/>
    <n v="9.76"/>
    <n v="597.4"/>
    <n v="149.49"/>
    <n v="498.56"/>
    <s v=""/>
    <s v=""/>
    <s v=""/>
  </r>
  <r>
    <x v="0"/>
    <s v="100-5-1-10-1230-420"/>
    <s v="TELEPHONE"/>
    <s v="Expense"/>
    <s v="5 Expense"/>
    <x v="0"/>
    <x v="0"/>
    <x v="1"/>
    <x v="1"/>
    <s v="420 TELEPHONE/BROADBAND"/>
    <n v="420"/>
    <m/>
    <n v="420"/>
    <n v="0"/>
    <n v="0"/>
    <n v="0"/>
    <n v="0"/>
    <n v="0"/>
    <n v="0"/>
    <s v=""/>
    <s v=""/>
    <s v=""/>
  </r>
  <r>
    <x v="0"/>
    <s v="100-5-1-10-1230-430"/>
    <s v="OUTSIDE SERVICES"/>
    <s v="Expense"/>
    <s v="5 Expense"/>
    <x v="0"/>
    <x v="0"/>
    <x v="1"/>
    <x v="1"/>
    <s v="430 OUTSIDE SERVICES"/>
    <n v="6500"/>
    <m/>
    <n v="6500"/>
    <n v="0"/>
    <n v="6500"/>
    <n v="0"/>
    <n v="0"/>
    <n v="0"/>
    <n v="0"/>
    <s v=""/>
    <s v=""/>
    <s v=""/>
  </r>
  <r>
    <x v="0"/>
    <s v="100-5-1-10-1230-470"/>
    <s v="TRAINING, CONFERENCES &amp; DUES"/>
    <s v="Expense"/>
    <s v="5 Expense"/>
    <x v="0"/>
    <x v="0"/>
    <x v="1"/>
    <x v="1"/>
    <s v="470 TRAINING, CONFERENCES &amp; DUES"/>
    <n v="9000"/>
    <m/>
    <n v="9000"/>
    <n v="842"/>
    <n v="85"/>
    <n v="829.35"/>
    <n v="9359.5499999999993"/>
    <n v="2020.8"/>
    <n v="8720.9699999999993"/>
    <s v=""/>
    <s v=""/>
    <s v=""/>
  </r>
  <r>
    <x v="0"/>
    <s v="100-5-1-10-1230-480"/>
    <s v="PROFESSIONAL SERVICES (RFP)"/>
    <s v="Expense"/>
    <s v="5 Expense"/>
    <x v="0"/>
    <x v="0"/>
    <x v="1"/>
    <x v="1"/>
    <s v="480 PROFESSIONAL SERVICES (RFP)"/>
    <n v="0"/>
    <m/>
    <n v="0"/>
    <n v="0"/>
    <n v="0"/>
    <n v="0"/>
    <n v="0"/>
    <n v="0"/>
    <n v="0"/>
    <s v=""/>
    <s v=""/>
    <s v=""/>
  </r>
  <r>
    <x v="0"/>
    <s v="100-5-1-10-1230-485"/>
    <s v="SPECIAL PROJECTS"/>
    <s v="Expense"/>
    <s v="5 Expense"/>
    <x v="0"/>
    <x v="0"/>
    <x v="1"/>
    <x v="1"/>
    <s v="485 CHARTER REVIEW"/>
    <n v="0"/>
    <m/>
    <n v="0"/>
    <n v="0"/>
    <n v="0"/>
    <n v="0"/>
    <n v="0"/>
    <n v="0"/>
    <n v="1923.29"/>
    <s v=""/>
    <s v=""/>
    <s v=""/>
  </r>
  <r>
    <x v="0"/>
    <s v="100-5-1-10-1230-490"/>
    <s v="MISCELLANEOUS EXPENSES"/>
    <s v="Expense"/>
    <s v="5 Expense"/>
    <x v="0"/>
    <x v="0"/>
    <x v="1"/>
    <x v="1"/>
    <s v="490 MISCELLANEOUS EXPENSES"/>
    <n v="3745.44"/>
    <m/>
    <n v="3745.44"/>
    <n v="936.36"/>
    <n v="0"/>
    <n v="952.84"/>
    <n v="3706.84"/>
    <n v="900"/>
    <n v="3600"/>
    <s v=""/>
    <s v=""/>
    <s v=""/>
  </r>
  <r>
    <x v="0"/>
    <s v="100-5-1-10-1230-830"/>
    <s v="SOCIAL SECURITY"/>
    <s v="Expense"/>
    <s v="5 Expense"/>
    <x v="0"/>
    <x v="0"/>
    <x v="1"/>
    <x v="2"/>
    <s v="830 SOCIAL SECURITY"/>
    <n v="13062.76"/>
    <m/>
    <n v="13062.76"/>
    <n v="2904.7"/>
    <n v="0"/>
    <n v="2883.49"/>
    <n v="12558.23"/>
    <n v="3853.57"/>
    <n v="14325.88"/>
    <s v=""/>
    <s v=""/>
    <s v=""/>
  </r>
  <r>
    <x v="0"/>
    <s v="100-5-1-10-1325-101"/>
    <s v="SALARIES (PR)"/>
    <s v="Expense"/>
    <s v="5 Expense"/>
    <x v="0"/>
    <x v="0"/>
    <x v="2"/>
    <x v="0"/>
    <s v="101 SALARIES"/>
    <n v="190944.33"/>
    <m/>
    <n v="190944.33"/>
    <n v="39500.32"/>
    <n v="0"/>
    <n v="44552.480000000003"/>
    <n v="177313.28"/>
    <n v="42646.28"/>
    <n v="180115.96"/>
    <s v=""/>
    <s v=""/>
    <s v=""/>
  </r>
  <r>
    <x v="0"/>
    <s v="100-5-1-10-1325-110"/>
    <s v="PART TIME WAGES (PR)"/>
    <s v="Expense"/>
    <s v="5 Expense"/>
    <x v="0"/>
    <x v="0"/>
    <x v="2"/>
    <x v="0"/>
    <s v="110 PART TIME WAGES"/>
    <n v="6370"/>
    <m/>
    <n v="6370"/>
    <n v="0"/>
    <n v="0"/>
    <n v="0"/>
    <n v="0"/>
    <n v="0"/>
    <n v="0"/>
    <s v=""/>
    <s v=""/>
    <s v=""/>
  </r>
  <r>
    <x v="0"/>
    <s v="100-5-1-10-1325-120"/>
    <s v="OVERTIME (PR)"/>
    <s v="Expense"/>
    <s v="5 Expense"/>
    <x v="0"/>
    <x v="0"/>
    <x v="2"/>
    <x v="0"/>
    <s v="120 LONGEVITY/OTHER"/>
    <n v="845.4"/>
    <m/>
    <n v="845.4"/>
    <n v="299.31"/>
    <n v="0"/>
    <n v="21.19"/>
    <n v="327.55"/>
    <n v="44.92"/>
    <n v="148.77000000000001"/>
    <s v=""/>
    <s v=""/>
    <s v=""/>
  </r>
  <r>
    <x v="0"/>
    <s v="100-5-1-10-1325-130"/>
    <s v="LONGEVITY/OTHER (PR)"/>
    <s v="Expense"/>
    <s v="5 Expense"/>
    <x v="0"/>
    <x v="0"/>
    <x v="2"/>
    <x v="0"/>
    <s v="130 LONGEVITY/OTHER"/>
    <n v="3095"/>
    <m/>
    <n v="3095"/>
    <n v="0"/>
    <n v="0"/>
    <n v="0"/>
    <n v="2485"/>
    <n v="0"/>
    <n v="3575"/>
    <s v=""/>
    <s v=""/>
    <s v=""/>
  </r>
  <r>
    <x v="0"/>
    <s v="100-5-1-10-1325-220"/>
    <s v="DEPARTMENTAL EQUIPMENT"/>
    <s v="Expense"/>
    <s v="5 Expense"/>
    <x v="0"/>
    <x v="0"/>
    <x v="2"/>
    <x v="3"/>
    <s v="220 DEPARTMENTAL EQUIPMENT"/>
    <n v="0"/>
    <m/>
    <n v="0"/>
    <n v="0"/>
    <n v="0"/>
    <n v="0"/>
    <n v="1200"/>
    <n v="0"/>
    <n v="864.12"/>
    <s v=""/>
    <s v=""/>
    <s v=""/>
  </r>
  <r>
    <x v="0"/>
    <s v="100-5-1-10-1325-380"/>
    <s v="OFFICE SUPPLIES"/>
    <s v="Expense"/>
    <s v="5 Expense"/>
    <x v="0"/>
    <x v="0"/>
    <x v="2"/>
    <x v="1"/>
    <s v="380 OFFICE SUPPLIES"/>
    <n v="3750"/>
    <m/>
    <n v="3750"/>
    <n v="122.57"/>
    <n v="0"/>
    <n v="431.82"/>
    <n v="3570.29"/>
    <n v="819.57"/>
    <n v="2712.72"/>
    <s v=""/>
    <s v=""/>
    <s v=""/>
  </r>
  <r>
    <x v="0"/>
    <s v="100-5-1-10-1325-420"/>
    <s v="TELEPHONE"/>
    <s v="Expense"/>
    <s v="5 Expense"/>
    <x v="0"/>
    <x v="0"/>
    <x v="2"/>
    <x v="1"/>
    <s v="420 TELEPHONE/BROADBAND"/>
    <n v="0"/>
    <m/>
    <n v="0"/>
    <n v="0"/>
    <n v="0"/>
    <n v="0"/>
    <n v="0"/>
    <n v="0"/>
    <n v="0"/>
    <s v=""/>
    <s v=""/>
    <s v=""/>
  </r>
  <r>
    <x v="0"/>
    <s v="100-5-1-10-1325-430"/>
    <s v="OUTSIDE SERVICES"/>
    <s v="Expense"/>
    <s v="5 Expense"/>
    <x v="0"/>
    <x v="0"/>
    <x v="2"/>
    <x v="1"/>
    <s v="430 OUTSIDE SERVICES"/>
    <n v="1060"/>
    <m/>
    <n v="1060"/>
    <n v="195"/>
    <n v="0"/>
    <n v="403.97"/>
    <n v="403.97"/>
    <n v="175"/>
    <n v="195"/>
    <s v=""/>
    <s v=""/>
    <s v=""/>
  </r>
  <r>
    <x v="0"/>
    <s v="100-5-1-10-1325-460"/>
    <s v="RENTAL OF EQUIPMENT"/>
    <s v="Expense"/>
    <s v="5 Expense"/>
    <x v="0"/>
    <x v="0"/>
    <x v="2"/>
    <x v="1"/>
    <s v="460 RENTAL OF EQUIPMENT"/>
    <n v="0"/>
    <m/>
    <n v="0"/>
    <n v="0"/>
    <n v="0"/>
    <n v="0"/>
    <n v="0"/>
    <n v="0"/>
    <n v="0"/>
    <s v=""/>
    <s v=""/>
    <s v=""/>
  </r>
  <r>
    <x v="0"/>
    <s v="100-5-1-10-1325-470"/>
    <s v="TRAINING, CONFERENCES &amp; DUES"/>
    <s v="Expense"/>
    <s v="5 Expense"/>
    <x v="0"/>
    <x v="0"/>
    <x v="2"/>
    <x v="1"/>
    <s v="470 TRAINING, CONFERENCES &amp; DUES"/>
    <n v="5485"/>
    <m/>
    <n v="5485"/>
    <n v="1010"/>
    <n v="0"/>
    <n v="360"/>
    <n v="2647.4"/>
    <n v="809"/>
    <n v="3094.44"/>
    <s v=""/>
    <s v=""/>
    <s v=""/>
  </r>
  <r>
    <x v="0"/>
    <s v="100-5-1-10-1325-480"/>
    <s v="PROFESSIONAL SERVICES (RFP)"/>
    <s v="Expense"/>
    <s v="5 Expense"/>
    <x v="0"/>
    <x v="0"/>
    <x v="2"/>
    <x v="1"/>
    <s v="480 PROFESSIONAL SERVICES (RFP)"/>
    <n v="10000"/>
    <n v="4750"/>
    <n v="14750"/>
    <n v="0"/>
    <n v="4750"/>
    <n v="0"/>
    <n v="0"/>
    <n v="0"/>
    <n v="0"/>
    <s v=""/>
    <s v=""/>
    <s v=""/>
  </r>
  <r>
    <x v="0"/>
    <s v="100-5-1-10-1325-830"/>
    <s v="SOCIAL SECURITY"/>
    <s v="Expense"/>
    <s v="5 Expense"/>
    <x v="0"/>
    <x v="0"/>
    <x v="2"/>
    <x v="2"/>
    <s v="830 SOCIAL SECURITY"/>
    <n v="15365.82"/>
    <m/>
    <n v="15365.82"/>
    <n v="2890.49"/>
    <n v="0"/>
    <n v="3235.39"/>
    <n v="13108.52"/>
    <n v="2957.96"/>
    <n v="13230.01"/>
    <s v=""/>
    <s v=""/>
    <s v=""/>
  </r>
  <r>
    <x v="0"/>
    <s v="100-5-1-10-1355-101"/>
    <s v="SALARIES (PR)"/>
    <s v="Expense"/>
    <s v="5 Expense"/>
    <x v="0"/>
    <x v="0"/>
    <x v="3"/>
    <x v="0"/>
    <s v="101 SALARIES"/>
    <n v="45675.92"/>
    <m/>
    <n v="45675.92"/>
    <n v="10325"/>
    <n v="0"/>
    <n v="10000.209999999999"/>
    <n v="43500.89"/>
    <n v="9802.7999999999993"/>
    <n v="42478.8"/>
    <s v=""/>
    <s v=""/>
    <s v=""/>
  </r>
  <r>
    <x v="0"/>
    <s v="100-5-1-10-1355-130"/>
    <s v="LONGEVITY/OTHER (PR)"/>
    <s v="Expense"/>
    <s v="5 Expense"/>
    <x v="0"/>
    <x v="0"/>
    <x v="3"/>
    <x v="0"/>
    <s v="130 LONGEVITY/OTHER"/>
    <n v="2000"/>
    <m/>
    <n v="2000"/>
    <n v="0"/>
    <n v="0"/>
    <n v="0"/>
    <n v="2000"/>
    <n v="0"/>
    <n v="2000"/>
    <s v=""/>
    <s v=""/>
    <s v=""/>
  </r>
  <r>
    <x v="0"/>
    <s v="100-5-1-10-1355-340"/>
    <s v="DEPARTMENTAL SUPPLIES"/>
    <s v="Expense"/>
    <s v="5 Expense"/>
    <x v="0"/>
    <x v="0"/>
    <x v="3"/>
    <x v="1"/>
    <s v="340 DEPARTMENTAL SUPPLIES"/>
    <n v="1370"/>
    <m/>
    <n v="1370"/>
    <n v="473.78"/>
    <n v="0"/>
    <n v="876.84"/>
    <n v="876.84"/>
    <n v="771.7"/>
    <n v="1460.7"/>
    <s v=""/>
    <s v=""/>
    <s v=""/>
  </r>
  <r>
    <x v="0"/>
    <s v="100-5-1-10-1355-380"/>
    <s v="OFFICE SUPPLIES"/>
    <s v="Expense"/>
    <s v="5 Expense"/>
    <x v="0"/>
    <x v="0"/>
    <x v="3"/>
    <x v="1"/>
    <s v="380 OFFICE SUPPLIES"/>
    <n v="300"/>
    <m/>
    <n v="300"/>
    <n v="17.88"/>
    <n v="56.59"/>
    <n v="0"/>
    <n v="393.56"/>
    <n v="125.02"/>
    <n v="181.98"/>
    <s v=""/>
    <s v=""/>
    <s v=""/>
  </r>
  <r>
    <x v="0"/>
    <s v="100-5-1-10-1355-420"/>
    <s v="TELEPHONE"/>
    <s v="Expense"/>
    <s v="5 Expense"/>
    <x v="0"/>
    <x v="0"/>
    <x v="3"/>
    <x v="1"/>
    <s v="420 TELEPHONE/BROADBAND"/>
    <n v="0"/>
    <m/>
    <n v="0"/>
    <n v="0"/>
    <n v="0"/>
    <n v="0"/>
    <n v="0"/>
    <n v="0"/>
    <n v="0"/>
    <s v=""/>
    <s v=""/>
    <s v=""/>
  </r>
  <r>
    <x v="0"/>
    <s v="100-5-1-10-1355-430"/>
    <s v="OUTSIDE SERVICES"/>
    <s v="Expense"/>
    <s v="5 Expense"/>
    <x v="0"/>
    <x v="0"/>
    <x v="3"/>
    <x v="1"/>
    <s v="430 OUTSIDE SERVICES"/>
    <n v="1350"/>
    <m/>
    <n v="1350"/>
    <n v="450"/>
    <n v="0"/>
    <n v="0"/>
    <n v="1250"/>
    <n v="1545.64"/>
    <n v="4468.1400000000003"/>
    <s v=""/>
    <s v=""/>
    <s v=""/>
  </r>
  <r>
    <x v="0"/>
    <s v="100-5-1-10-1355-431"/>
    <s v="SOFTWARE AND SYSTEMS MAINT"/>
    <s v="Expense"/>
    <s v="5 Expense"/>
    <x v="0"/>
    <x v="0"/>
    <x v="3"/>
    <x v="1"/>
    <s v="431 SOFTWARE AND SYSTEMS MAINT"/>
    <n v="1535"/>
    <m/>
    <n v="1535"/>
    <n v="0"/>
    <n v="0"/>
    <n v="0"/>
    <n v="1535"/>
    <n v="0"/>
    <n v="0"/>
    <s v=""/>
    <s v=""/>
    <s v=""/>
  </r>
  <r>
    <x v="0"/>
    <s v="100-5-1-10-1355-470"/>
    <s v="TRAINING, CONFERENCES &amp; DUES"/>
    <s v="Expense"/>
    <s v="5 Expense"/>
    <x v="0"/>
    <x v="0"/>
    <x v="3"/>
    <x v="1"/>
    <s v="470 TRAINING, CONFERENCES &amp; DUES"/>
    <n v="1800"/>
    <m/>
    <n v="1800"/>
    <n v="30"/>
    <n v="0"/>
    <n v="0"/>
    <n v="763.75"/>
    <n v="45"/>
    <n v="375.58"/>
    <s v=""/>
    <s v=""/>
    <s v=""/>
  </r>
  <r>
    <x v="0"/>
    <s v="100-5-1-10-1355-480"/>
    <s v="PROFESSIONAL SERVICES (RFP)"/>
    <s v="Expense"/>
    <s v="5 Expense"/>
    <x v="0"/>
    <x v="0"/>
    <x v="3"/>
    <x v="1"/>
    <s v="480 PROFESSIONAL SERVICES (RFP)"/>
    <n v="70100"/>
    <m/>
    <n v="70100"/>
    <n v="5253.24"/>
    <n v="0"/>
    <n v="1365.63"/>
    <n v="75512.070000000007"/>
    <n v="2570.5700000000002"/>
    <n v="87507.77"/>
    <s v=""/>
    <s v=""/>
    <s v=""/>
  </r>
  <r>
    <x v="0"/>
    <s v="100-5-1-10-1355-490"/>
    <s v="MISCELLANEOUS EXPENSES"/>
    <s v="Expense"/>
    <s v="5 Expense"/>
    <x v="0"/>
    <x v="0"/>
    <x v="3"/>
    <x v="1"/>
    <s v="490 MISCELLANEOUS EXPENSES"/>
    <n v="500"/>
    <m/>
    <n v="500"/>
    <n v="0"/>
    <n v="0"/>
    <n v="0"/>
    <n v="0"/>
    <n v="0"/>
    <n v="40.98"/>
    <s v=""/>
    <s v=""/>
    <s v=""/>
  </r>
  <r>
    <x v="0"/>
    <s v="100-5-1-10-1355-830"/>
    <s v="SOCIAL SECURITY"/>
    <s v="Expense"/>
    <s v="5 Expense"/>
    <x v="0"/>
    <x v="0"/>
    <x v="3"/>
    <x v="2"/>
    <s v="830 SOCIAL SECURITY"/>
    <n v="3647.21"/>
    <m/>
    <n v="3647.21"/>
    <n v="774.03"/>
    <n v="0"/>
    <n v="751.7"/>
    <n v="3421.92"/>
    <n v="725.14"/>
    <n v="3295.78"/>
    <s v=""/>
    <s v=""/>
    <s v=""/>
  </r>
  <r>
    <x v="0"/>
    <s v="100-5-1-10-1410-101"/>
    <s v="SALARIES (PR)"/>
    <s v="Expense"/>
    <s v="5 Expense"/>
    <x v="0"/>
    <x v="0"/>
    <x v="4"/>
    <x v="0"/>
    <s v="101 SALARIES"/>
    <n v="47654"/>
    <m/>
    <n v="47654"/>
    <n v="10564.56"/>
    <n v="0"/>
    <n v="10533.6"/>
    <n v="45833.7"/>
    <n v="9865.7999999999993"/>
    <n v="43224.32"/>
    <s v=""/>
    <s v=""/>
    <s v=""/>
  </r>
  <r>
    <x v="0"/>
    <s v="100-5-1-10-1410-120"/>
    <s v="OVERTIME (PR)"/>
    <s v="Expense"/>
    <s v="5 Expense"/>
    <x v="0"/>
    <x v="0"/>
    <x v="4"/>
    <x v="0"/>
    <s v="120 LONGEVITY/OTHER"/>
    <n v="1017.8"/>
    <m/>
    <n v="1017.8"/>
    <n v="36.33"/>
    <n v="0"/>
    <n v="0"/>
    <n v="18.809999999999999"/>
    <n v="11.74"/>
    <n v="35.24"/>
    <s v=""/>
    <s v=""/>
    <s v=""/>
  </r>
  <r>
    <x v="0"/>
    <s v="100-5-1-10-1410-130"/>
    <s v="LONGEVITY/OTHER (PR)"/>
    <s v="Expense"/>
    <s v="5 Expense"/>
    <x v="0"/>
    <x v="0"/>
    <x v="4"/>
    <x v="0"/>
    <s v="130 LONGEVITY/OTHER"/>
    <n v="0"/>
    <m/>
    <n v="0"/>
    <n v="0"/>
    <n v="0"/>
    <n v="0"/>
    <n v="0"/>
    <n v="0"/>
    <n v="0"/>
    <s v=""/>
    <s v=""/>
    <s v=""/>
  </r>
  <r>
    <x v="0"/>
    <s v="100-5-1-10-1410-220"/>
    <s v="DEPARTMENTAL EQUIPMENT"/>
    <s v="Expense"/>
    <s v="5 Expense"/>
    <x v="0"/>
    <x v="0"/>
    <x v="4"/>
    <x v="3"/>
    <s v="220 DEPARTMENTAL EQUIPMENT"/>
    <n v="0"/>
    <m/>
    <n v="0"/>
    <n v="0"/>
    <n v="0"/>
    <n v="0"/>
    <n v="0"/>
    <n v="0"/>
    <n v="0"/>
    <s v=""/>
    <s v=""/>
    <s v=""/>
  </r>
  <r>
    <x v="0"/>
    <s v="100-5-1-10-1410-380"/>
    <s v="OFFICE SUPPLIES"/>
    <s v="Expense"/>
    <s v="5 Expense"/>
    <x v="0"/>
    <x v="0"/>
    <x v="4"/>
    <x v="1"/>
    <s v="380 OFFICE SUPPLIES"/>
    <n v="2600"/>
    <m/>
    <n v="2600"/>
    <n v="1155.47"/>
    <n v="0"/>
    <n v="0"/>
    <n v="1277.3800000000001"/>
    <n v="843.81"/>
    <n v="1175.99"/>
    <s v=""/>
    <s v=""/>
    <s v=""/>
  </r>
  <r>
    <x v="0"/>
    <s v="100-5-1-10-1410-420"/>
    <s v="TELEPHONE"/>
    <s v="Expense"/>
    <s v="5 Expense"/>
    <x v="0"/>
    <x v="0"/>
    <x v="4"/>
    <x v="1"/>
    <s v="420 TELEPHONE/BROADBAND"/>
    <n v="0"/>
    <m/>
    <n v="0"/>
    <n v="0"/>
    <n v="0"/>
    <n v="0"/>
    <n v="0"/>
    <n v="0"/>
    <n v="0"/>
    <s v=""/>
    <s v=""/>
    <s v=""/>
  </r>
  <r>
    <x v="0"/>
    <s v="100-5-1-10-1410-430"/>
    <s v="OUTSIDE SERVICES"/>
    <s v="Expense"/>
    <s v="5 Expense"/>
    <x v="0"/>
    <x v="0"/>
    <x v="4"/>
    <x v="1"/>
    <s v="430 OUTSIDE SERVICES"/>
    <n v="0"/>
    <m/>
    <n v="0"/>
    <n v="0"/>
    <n v="0"/>
    <n v="0"/>
    <n v="0"/>
    <n v="0"/>
    <n v="678"/>
    <s v=""/>
    <s v=""/>
    <s v=""/>
  </r>
  <r>
    <x v="0"/>
    <s v="100-5-1-10-1410-431"/>
    <s v="SOFTWARE AND SYSTEMS MAINT"/>
    <s v="Expense"/>
    <s v="5 Expense"/>
    <x v="0"/>
    <x v="0"/>
    <x v="4"/>
    <x v="1"/>
    <s v="431 SOFTWARE AND SYSTEMS MAINT"/>
    <n v="1873"/>
    <n v="28"/>
    <n v="1901"/>
    <n v="1195"/>
    <n v="0"/>
    <n v="1195"/>
    <n v="1887"/>
    <n v="0"/>
    <n v="0"/>
    <s v=""/>
    <s v=""/>
    <s v=""/>
  </r>
  <r>
    <x v="0"/>
    <s v="100-5-1-10-1410-470"/>
    <s v="TRAINING, CONFERENCES &amp; DUES"/>
    <s v="Expense"/>
    <s v="5 Expense"/>
    <x v="0"/>
    <x v="0"/>
    <x v="4"/>
    <x v="1"/>
    <s v="470 TRAINING, CONFERENCES &amp; DUES"/>
    <n v="280"/>
    <n v="-28"/>
    <n v="252"/>
    <n v="50"/>
    <n v="0"/>
    <n v="38"/>
    <n v="150"/>
    <n v="37"/>
    <n v="170"/>
    <s v=""/>
    <s v=""/>
    <s v=""/>
  </r>
  <r>
    <x v="0"/>
    <s v="100-5-1-10-1410-480"/>
    <s v="PROFESSIONAL SERVICES (RFP)"/>
    <s v="Expense"/>
    <s v="5 Expense"/>
    <x v="0"/>
    <x v="0"/>
    <x v="4"/>
    <x v="1"/>
    <s v="480 PROFESSIONAL SERVICES (RFP)"/>
    <n v="7805"/>
    <n v="2500"/>
    <n v="10305"/>
    <n v="0"/>
    <n v="2500"/>
    <n v="0"/>
    <n v="2685.24"/>
    <n v="1195"/>
    <n v="7044.62"/>
    <s v=""/>
    <s v=""/>
    <s v=""/>
  </r>
  <r>
    <x v="0"/>
    <s v="100-5-1-10-1410-830"/>
    <s v="SOCIAL SECURITY"/>
    <s v="Expense"/>
    <s v="5 Expense"/>
    <x v="0"/>
    <x v="0"/>
    <x v="4"/>
    <x v="2"/>
    <s v="830 SOCIAL SECURITY"/>
    <n v="3723.41"/>
    <m/>
    <n v="3723.41"/>
    <n v="766.5"/>
    <n v="0"/>
    <n v="765.61"/>
    <n v="3332.01"/>
    <n v="716.91"/>
    <n v="3140.89"/>
    <s v=""/>
    <s v=""/>
    <s v=""/>
  </r>
  <r>
    <x v="0"/>
    <s v="100-5-1-10-1420-101"/>
    <s v="SALARIES (PR)"/>
    <s v="Expense"/>
    <s v="5 Expense"/>
    <x v="0"/>
    <x v="0"/>
    <x v="5"/>
    <x v="0"/>
    <s v="101 SALARIES"/>
    <n v="0"/>
    <m/>
    <n v="0"/>
    <n v="0"/>
    <n v="0"/>
    <n v="0"/>
    <n v="0"/>
    <n v="19498.68"/>
    <n v="45496.92"/>
    <s v=""/>
    <s v=""/>
    <s v=""/>
  </r>
  <r>
    <x v="0"/>
    <s v="100-5-1-10-1420-130"/>
    <s v="LONGEVITY/OTHER (PR)"/>
    <s v="Expense"/>
    <s v="5 Expense"/>
    <x v="0"/>
    <x v="0"/>
    <x v="5"/>
    <x v="0"/>
    <s v="130 LONGEVITY/OTHER"/>
    <n v="0"/>
    <m/>
    <n v="0"/>
    <n v="0"/>
    <n v="0"/>
    <n v="0"/>
    <n v="0"/>
    <n v="0"/>
    <n v="0"/>
    <s v=""/>
    <s v=""/>
    <s v=""/>
  </r>
  <r>
    <x v="0"/>
    <s v="100-5-1-10-1420-380"/>
    <s v="OFFICE SUPPLIES"/>
    <s v="Expense"/>
    <s v="5 Expense"/>
    <x v="0"/>
    <x v="0"/>
    <x v="5"/>
    <x v="1"/>
    <s v="380 OFFICE SUPPLIES"/>
    <n v="0"/>
    <m/>
    <n v="0"/>
    <n v="0"/>
    <n v="0"/>
    <n v="0"/>
    <n v="0"/>
    <n v="0"/>
    <n v="228.37"/>
    <s v=""/>
    <s v=""/>
    <s v=""/>
  </r>
  <r>
    <x v="0"/>
    <s v="100-5-1-10-1420-420"/>
    <s v="TELEPHONE"/>
    <s v="Expense"/>
    <s v="5 Expense"/>
    <x v="0"/>
    <x v="0"/>
    <x v="5"/>
    <x v="1"/>
    <s v="420 TELEPHONE/BROADBAND"/>
    <n v="0"/>
    <m/>
    <n v="0"/>
    <n v="0"/>
    <n v="0"/>
    <n v="0"/>
    <n v="0"/>
    <n v="75"/>
    <n v="150"/>
    <s v=""/>
    <s v=""/>
    <s v=""/>
  </r>
  <r>
    <x v="0"/>
    <s v="100-5-1-10-1420-470"/>
    <s v="TRAINING, CONFERENCES &amp; DUES"/>
    <s v="Expense"/>
    <s v="5 Expense"/>
    <x v="0"/>
    <x v="0"/>
    <x v="5"/>
    <x v="1"/>
    <s v="470 TRAINING, CONFERENCES &amp; DUES"/>
    <n v="0"/>
    <m/>
    <n v="0"/>
    <n v="0"/>
    <n v="0"/>
    <n v="0"/>
    <n v="0"/>
    <n v="148"/>
    <n v="1050"/>
    <s v=""/>
    <s v=""/>
    <s v=""/>
  </r>
  <r>
    <x v="0"/>
    <s v="100-5-1-10-1420-480"/>
    <s v="PROFESSIONAL SERVICES (RFP)"/>
    <s v="Expense"/>
    <s v="5 Expense"/>
    <x v="0"/>
    <x v="0"/>
    <x v="5"/>
    <x v="1"/>
    <s v="480 PROFESSIONAL SERVICES (RFP)"/>
    <n v="127500"/>
    <m/>
    <n v="127500"/>
    <n v="19286.580000000002"/>
    <n v="47916.65"/>
    <n v="17229.16"/>
    <n v="108624.82"/>
    <n v="4477.53"/>
    <n v="48056.68"/>
    <s v=""/>
    <s v=""/>
    <s v=""/>
  </r>
  <r>
    <x v="0"/>
    <s v="100-5-1-10-1420-485"/>
    <s v="CONTRACTURAL-PROJECT CODE"/>
    <s v="Expense"/>
    <s v="5 Expense"/>
    <x v="0"/>
    <x v="0"/>
    <x v="5"/>
    <x v="1"/>
    <s v="485 CHARTER REVIEW"/>
    <n v="0"/>
    <m/>
    <n v="0"/>
    <n v="0"/>
    <n v="0"/>
    <n v="0"/>
    <n v="0"/>
    <n v="0"/>
    <n v="0"/>
    <s v=""/>
    <s v=""/>
    <s v=""/>
  </r>
  <r>
    <x v="0"/>
    <s v="100-5-1-10-1420-830"/>
    <s v="SOCIAL SECURITY"/>
    <s v="Expense"/>
    <s v="5 Expense"/>
    <x v="0"/>
    <x v="0"/>
    <x v="5"/>
    <x v="2"/>
    <s v="830 SOCIAL SECURITY"/>
    <n v="0"/>
    <m/>
    <n v="0"/>
    <n v="0"/>
    <n v="0"/>
    <n v="0"/>
    <n v="0"/>
    <n v="1464"/>
    <n v="3410.04"/>
    <s v=""/>
    <s v=""/>
    <s v=""/>
  </r>
  <r>
    <x v="0"/>
    <s v="100-5-1-10-1430-101"/>
    <s v="SALARIES (PR)"/>
    <s v="Expense"/>
    <s v="5 Expense"/>
    <x v="0"/>
    <x v="0"/>
    <x v="6"/>
    <x v="0"/>
    <s v="101 SALARIES"/>
    <n v="49029.73"/>
    <m/>
    <n v="49029.73"/>
    <n v="11084.95"/>
    <n v="0"/>
    <n v="11050.22"/>
    <n v="48068.42"/>
    <n v="10831.81"/>
    <n v="46937.89"/>
    <s v=""/>
    <s v=""/>
    <s v=""/>
  </r>
  <r>
    <x v="0"/>
    <s v="100-5-1-10-1430-120"/>
    <s v="OVERTIME (PR)"/>
    <s v="Expense"/>
    <s v="5 Expense"/>
    <x v="0"/>
    <x v="0"/>
    <x v="6"/>
    <x v="0"/>
    <s v="120 LONGEVITY/OTHER"/>
    <n v="644.75"/>
    <m/>
    <n v="644.75"/>
    <n v="74.069999999999993"/>
    <n v="0"/>
    <n v="0"/>
    <n v="445.18"/>
    <n v="0"/>
    <n v="25.79"/>
    <s v=""/>
    <s v=""/>
    <s v=""/>
  </r>
  <r>
    <x v="0"/>
    <s v="100-5-1-10-1430-130"/>
    <s v="LONGEVITY/OTHER (PR)"/>
    <s v="Expense"/>
    <s v="5 Expense"/>
    <x v="0"/>
    <x v="0"/>
    <x v="6"/>
    <x v="0"/>
    <s v="130 LONGEVITY/OTHER"/>
    <n v="785"/>
    <m/>
    <n v="785"/>
    <n v="0"/>
    <n v="0"/>
    <n v="0"/>
    <n v="785"/>
    <n v="0"/>
    <n v="0"/>
    <s v=""/>
    <s v=""/>
    <s v=""/>
  </r>
  <r>
    <x v="0"/>
    <s v="100-5-1-10-1430-220"/>
    <s v="DEPARTMENTAL EQUIPMENT"/>
    <s v="Expense"/>
    <s v="5 Expense"/>
    <x v="0"/>
    <x v="0"/>
    <x v="6"/>
    <x v="3"/>
    <s v="220 DEPARTMENTAL EQUIPMENT"/>
    <n v="0"/>
    <m/>
    <n v="0"/>
    <n v="0"/>
    <n v="0"/>
    <n v="0"/>
    <n v="0"/>
    <n v="0"/>
    <n v="0"/>
    <s v=""/>
    <s v=""/>
    <s v=""/>
  </r>
  <r>
    <x v="0"/>
    <s v="100-5-1-10-1430-470"/>
    <s v="TRAINING, CONFERENCE, DUES"/>
    <s v="Expense"/>
    <s v="5 Expense"/>
    <x v="0"/>
    <x v="0"/>
    <x v="6"/>
    <x v="1"/>
    <s v="470 TRAINING, CONFERENCES &amp; DUES"/>
    <n v="1000"/>
    <m/>
    <n v="1000"/>
    <n v="0"/>
    <n v="0"/>
    <n v="0"/>
    <n v="331.4"/>
    <n v="199"/>
    <n v="450.41"/>
    <s v=""/>
    <s v=""/>
    <s v=""/>
  </r>
  <r>
    <x v="0"/>
    <s v="100-5-1-10-1430-480"/>
    <s v="PROFESSIONAL SERVICES (RFP)"/>
    <s v="Expense"/>
    <s v="5 Expense"/>
    <x v="0"/>
    <x v="0"/>
    <x v="6"/>
    <x v="1"/>
    <s v="480 PROFESSIONAL SERVICES (RFP)"/>
    <n v="6500"/>
    <m/>
    <n v="6500"/>
    <n v="50"/>
    <n v="0"/>
    <n v="0"/>
    <n v="2700"/>
    <n v="45"/>
    <n v="2994"/>
    <s v=""/>
    <s v=""/>
    <s v=""/>
  </r>
  <r>
    <x v="0"/>
    <s v="100-5-1-10-1430-830"/>
    <s v="SOCIAL SECURITY"/>
    <s v="Expense"/>
    <s v="5 Expense"/>
    <x v="0"/>
    <x v="0"/>
    <x v="6"/>
    <x v="2"/>
    <s v="830 SOCIAL SECURITY"/>
    <n v="3859.81"/>
    <m/>
    <n v="3859.81"/>
    <n v="796.16"/>
    <n v="0"/>
    <n v="794.57"/>
    <n v="3549.08"/>
    <n v="787.57"/>
    <n v="3412.78"/>
    <s v=""/>
    <s v=""/>
    <s v=""/>
  </r>
  <r>
    <x v="0"/>
    <s v="100-5-1-50-1490-101"/>
    <s v="SALARIES (PR)"/>
    <s v="Expense"/>
    <s v="5 Expense"/>
    <x v="0"/>
    <x v="1"/>
    <x v="7"/>
    <x v="0"/>
    <s v="101 SALARIES"/>
    <n v="230401.04"/>
    <m/>
    <n v="230401.04"/>
    <n v="52162.62"/>
    <n v="0"/>
    <n v="43884.37"/>
    <n v="214534.6"/>
    <n v="43152.97"/>
    <n v="186996.11"/>
    <s v=""/>
    <s v=""/>
    <s v=""/>
  </r>
  <r>
    <x v="0"/>
    <s v="100-5-1-50-1490-110"/>
    <s v="PART TIME WAGES (PR)"/>
    <s v="Expense"/>
    <s v="5 Expense"/>
    <x v="0"/>
    <x v="1"/>
    <x v="7"/>
    <x v="0"/>
    <s v="110 PART TIME WAGES"/>
    <n v="15149.36"/>
    <m/>
    <n v="15149.36"/>
    <n v="2734.3"/>
    <n v="0"/>
    <n v="4740.84"/>
    <n v="12935.82"/>
    <n v="5135.12"/>
    <n v="27963.360000000001"/>
    <s v=""/>
    <s v=""/>
    <s v=""/>
  </r>
  <r>
    <x v="0"/>
    <s v="100-5-1-50-1490-120"/>
    <s v="OVERTIME (PR)"/>
    <s v="Expense"/>
    <s v="5 Expense"/>
    <x v="0"/>
    <x v="1"/>
    <x v="7"/>
    <x v="0"/>
    <s v="120 LONGEVITY/OTHER"/>
    <n v="1000"/>
    <m/>
    <n v="1000"/>
    <n v="136.82"/>
    <n v="0"/>
    <n v="55.89"/>
    <n v="78.25"/>
    <n v="0"/>
    <n v="198.01"/>
    <s v=""/>
    <s v=""/>
    <s v=""/>
  </r>
  <r>
    <x v="0"/>
    <s v="100-5-1-50-1490-130"/>
    <s v="LONGEVITY/OTHER (PR)"/>
    <s v="Expense"/>
    <s v="5 Expense"/>
    <x v="0"/>
    <x v="1"/>
    <x v="7"/>
    <x v="0"/>
    <s v="130 LONGEVITY/OTHER"/>
    <n v="3875"/>
    <m/>
    <n v="3875"/>
    <n v="0"/>
    <n v="0"/>
    <n v="0"/>
    <n v="3330"/>
    <n v="0"/>
    <n v="3875"/>
    <s v=""/>
    <s v=""/>
    <s v=""/>
  </r>
  <r>
    <x v="0"/>
    <s v="100-5-1-50-1490-220"/>
    <s v="DEPARTMENTAL EQUIPMENT"/>
    <s v="Expense"/>
    <s v="5 Expense"/>
    <x v="0"/>
    <x v="1"/>
    <x v="7"/>
    <x v="3"/>
    <s v="220 DEPARTMENTAL EQUIPMENT"/>
    <n v="1500"/>
    <m/>
    <n v="1500"/>
    <n v="0"/>
    <n v="0"/>
    <n v="0"/>
    <n v="457.9"/>
    <n v="0"/>
    <n v="0"/>
    <s v=""/>
    <s v=""/>
    <s v=""/>
  </r>
  <r>
    <x v="0"/>
    <s v="100-5-1-50-1490-310"/>
    <s v="GAS, OIL AND GREASE"/>
    <s v="Expense"/>
    <s v="5 Expense"/>
    <x v="0"/>
    <x v="1"/>
    <x v="7"/>
    <x v="1"/>
    <s v="310 GAS, OIL AND GREASE"/>
    <n v="1925"/>
    <m/>
    <n v="1925"/>
    <n v="141.34"/>
    <n v="0"/>
    <n v="78.33"/>
    <n v="1275.7"/>
    <n v="129.99"/>
    <n v="1326.2"/>
    <s v=""/>
    <s v=""/>
    <s v=""/>
  </r>
  <r>
    <x v="0"/>
    <s v="100-5-1-50-1490-340"/>
    <s v="OPERATING SUPPLIES"/>
    <s v="Expense"/>
    <s v="5 Expense"/>
    <x v="0"/>
    <x v="1"/>
    <x v="7"/>
    <x v="1"/>
    <s v="340 DEPARTMENTAL SUPPLIES"/>
    <n v="5500"/>
    <m/>
    <n v="5500"/>
    <n v="503.43"/>
    <n v="1100.28"/>
    <n v="249.18"/>
    <n v="2711.2"/>
    <n v="409.11"/>
    <n v="2741.93"/>
    <s v=""/>
    <s v=""/>
    <s v=""/>
  </r>
  <r>
    <x v="0"/>
    <s v="100-5-1-50-1490-350"/>
    <s v="BUILDING SUPPLIES"/>
    <s v="Expense"/>
    <s v="5 Expense"/>
    <x v="0"/>
    <x v="1"/>
    <x v="7"/>
    <x v="1"/>
    <s v="350 BUILDING SUPPLIES"/>
    <n v="10000"/>
    <m/>
    <n v="10000"/>
    <n v="6536.65"/>
    <n v="464.2"/>
    <n v="743.24"/>
    <n v="4885.8999999999996"/>
    <n v="1126.97"/>
    <n v="2740.89"/>
    <s v=""/>
    <s v=""/>
    <s v=""/>
  </r>
  <r>
    <x v="0"/>
    <s v="100-5-1-50-1490-360"/>
    <s v="WEARING APPAREL"/>
    <s v="Expense"/>
    <s v="5 Expense"/>
    <x v="0"/>
    <x v="1"/>
    <x v="7"/>
    <x v="1"/>
    <s v="360 WEARING APPAREL"/>
    <n v="8675"/>
    <m/>
    <n v="8675"/>
    <n v="3747.13"/>
    <n v="305.99"/>
    <n v="2772.17"/>
    <n v="5150"/>
    <n v="3985.34"/>
    <n v="7217.54"/>
    <s v=""/>
    <s v=""/>
    <s v=""/>
  </r>
  <r>
    <x v="0"/>
    <s v="100-5-1-50-1490-380"/>
    <s v="OFFICE SUPPLIES"/>
    <s v="Expense"/>
    <s v="5 Expense"/>
    <x v="0"/>
    <x v="1"/>
    <x v="7"/>
    <x v="1"/>
    <s v="380 OFFICE SUPPLIES"/>
    <n v="2600"/>
    <m/>
    <n v="2600"/>
    <n v="907.25"/>
    <n v="439.51"/>
    <n v="397.69"/>
    <n v="2386.04"/>
    <n v="760.39"/>
    <n v="2380.38"/>
    <s v=""/>
    <s v=""/>
    <s v=""/>
  </r>
  <r>
    <x v="0"/>
    <s v="100-5-1-50-1490-410"/>
    <s v="GAS &amp; ELECTRIC"/>
    <s v="Expense"/>
    <s v="5 Expense"/>
    <x v="0"/>
    <x v="1"/>
    <x v="7"/>
    <x v="1"/>
    <s v="410 GAS &amp; ELECTRIC"/>
    <n v="40000"/>
    <m/>
    <n v="40000"/>
    <n v="13461.76"/>
    <n v="0"/>
    <n v="15115.48"/>
    <n v="36607.57"/>
    <n v="12533.77"/>
    <n v="36871.29"/>
    <s v=""/>
    <s v=""/>
    <s v=""/>
  </r>
  <r>
    <x v="0"/>
    <s v="100-5-1-50-1490-420"/>
    <s v="TELEPHONE"/>
    <s v="Expense"/>
    <s v="5 Expense"/>
    <x v="0"/>
    <x v="1"/>
    <x v="7"/>
    <x v="1"/>
    <s v="420 TELEPHONE/BROADBAND"/>
    <n v="600"/>
    <m/>
    <n v="600"/>
    <n v="263.81"/>
    <n v="360.09"/>
    <n v="262.8"/>
    <n v="1052.58"/>
    <n v="523.6"/>
    <n v="2572.38"/>
    <s v=""/>
    <s v=""/>
    <s v=""/>
  </r>
  <r>
    <x v="0"/>
    <s v="100-5-1-50-1490-430"/>
    <s v="OUTSIDE SERVICES"/>
    <s v="Expense"/>
    <s v="5 Expense"/>
    <x v="0"/>
    <x v="1"/>
    <x v="7"/>
    <x v="1"/>
    <s v="430 OUTSIDE SERVICES"/>
    <n v="4460"/>
    <m/>
    <n v="4460"/>
    <n v="1425"/>
    <n v="90"/>
    <n v="1043.99"/>
    <n v="3733.12"/>
    <n v="1275.1099999999999"/>
    <n v="3074.99"/>
    <s v=""/>
    <s v=""/>
    <s v=""/>
  </r>
  <r>
    <x v="0"/>
    <s v="100-5-1-50-1490-440"/>
    <s v="VEHICLE REPAIRS"/>
    <s v="Expense"/>
    <s v="5 Expense"/>
    <x v="0"/>
    <x v="1"/>
    <x v="7"/>
    <x v="1"/>
    <s v="440 VEHICLE REPAIRS"/>
    <n v="1200"/>
    <m/>
    <n v="1200"/>
    <n v="0"/>
    <n v="0"/>
    <n v="0"/>
    <n v="227.22"/>
    <n v="150"/>
    <n v="150"/>
    <s v=""/>
    <s v=""/>
    <s v=""/>
  </r>
  <r>
    <x v="0"/>
    <s v="100-5-1-50-1490-450"/>
    <s v="EQUIP &amp; BLDG REPAIRS"/>
    <s v="Expense"/>
    <s v="5 Expense"/>
    <x v="0"/>
    <x v="1"/>
    <x v="7"/>
    <x v="1"/>
    <s v="450 EQUIP &amp; BLDG REPAIRS"/>
    <n v="12000"/>
    <m/>
    <n v="12000"/>
    <n v="0"/>
    <n v="542.95000000000005"/>
    <n v="275"/>
    <n v="2451.4899999999998"/>
    <n v="6834.74"/>
    <n v="11632.96"/>
    <s v=""/>
    <s v=""/>
    <s v=""/>
  </r>
  <r>
    <x v="0"/>
    <s v="100-5-1-50-1490-460"/>
    <s v="RENTAL OF EQUIPMENT"/>
    <s v="Expense"/>
    <s v="5 Expense"/>
    <x v="0"/>
    <x v="1"/>
    <x v="7"/>
    <x v="1"/>
    <s v="460 RENTAL OF EQUIPMENT"/>
    <n v="3235"/>
    <m/>
    <n v="3235"/>
    <n v="736.47"/>
    <n v="1301.22"/>
    <n v="630.76"/>
    <n v="2634.66"/>
    <n v="733.15"/>
    <n v="2977.9"/>
    <s v=""/>
    <s v=""/>
    <s v=""/>
  </r>
  <r>
    <x v="0"/>
    <s v="100-5-1-50-1490-470"/>
    <s v="TRAINING, CONFERENCES &amp; DUES"/>
    <s v="Expense"/>
    <s v="5 Expense"/>
    <x v="0"/>
    <x v="1"/>
    <x v="7"/>
    <x v="1"/>
    <s v="470 TRAINING, CONFERENCES &amp; DUES"/>
    <n v="4200"/>
    <m/>
    <n v="4200"/>
    <n v="798.82"/>
    <n v="0"/>
    <n v="260.5"/>
    <n v="2972.44"/>
    <n v="256.49"/>
    <n v="2963.52"/>
    <s v=""/>
    <s v=""/>
    <s v=""/>
  </r>
  <r>
    <x v="0"/>
    <s v="100-5-1-50-1490-480"/>
    <s v="PROFESSIONAL SERVICES (RFP)"/>
    <s v="Expense"/>
    <s v="5 Expense"/>
    <x v="0"/>
    <x v="1"/>
    <x v="7"/>
    <x v="1"/>
    <s v="480 PROFESSIONAL SERVICES (RFP)"/>
    <n v="7300"/>
    <m/>
    <n v="7300"/>
    <n v="0"/>
    <n v="4800"/>
    <n v="0"/>
    <n v="1478"/>
    <n v="0"/>
    <n v="779"/>
    <s v=""/>
    <s v=""/>
    <s v=""/>
  </r>
  <r>
    <x v="0"/>
    <s v="100-5-1-50-1490-830"/>
    <s v="SOCIAL SECURITY"/>
    <s v="Expense"/>
    <s v="5 Expense"/>
    <x v="0"/>
    <x v="1"/>
    <x v="7"/>
    <x v="2"/>
    <s v="830 SOCIAL SECURITY"/>
    <n v="14357.560000000001"/>
    <n v="4800"/>
    <n v="19157.560000000001"/>
    <n v="4142.5600000000004"/>
    <n v="0"/>
    <n v="3636.3"/>
    <n v="17217.43"/>
    <n v="3626.54"/>
    <n v="16456.29"/>
    <s v=""/>
    <s v=""/>
    <s v=""/>
  </r>
  <r>
    <x v="0"/>
    <s v="100-5-1-50-1620-102"/>
    <s v="WAGES-UNION DPW (PR)"/>
    <s v="Expense"/>
    <s v="5 Expense"/>
    <x v="0"/>
    <x v="1"/>
    <x v="8"/>
    <x v="0"/>
    <s v="102 WAGES"/>
    <n v="0"/>
    <m/>
    <n v="0"/>
    <n v="0"/>
    <n v="0"/>
    <n v="0"/>
    <n v="0"/>
    <n v="0"/>
    <n v="0"/>
    <s v=""/>
    <s v=""/>
    <s v=""/>
  </r>
  <r>
    <x v="0"/>
    <s v="100-5-1-50-1620-110"/>
    <s v="PART TIME WAGES (PR)"/>
    <s v="Expense"/>
    <s v="5 Expense"/>
    <x v="0"/>
    <x v="1"/>
    <x v="8"/>
    <x v="0"/>
    <s v="110 PART TIME WAGES"/>
    <n v="16187.8"/>
    <m/>
    <n v="16187.8"/>
    <n v="3796.67"/>
    <n v="0"/>
    <n v="3387.72"/>
    <n v="12745.15"/>
    <n v="3156.56"/>
    <n v="13000.24"/>
    <s v=""/>
    <s v=""/>
    <s v=""/>
  </r>
  <r>
    <x v="0"/>
    <s v="100-5-1-50-1620-220"/>
    <s v="DEPARTMENTAL EQUIPMENT"/>
    <s v="Expense"/>
    <s v="5 Expense"/>
    <x v="0"/>
    <x v="1"/>
    <x v="8"/>
    <x v="3"/>
    <s v="220 DEPARTMENTAL EQUIPMENT"/>
    <n v="1000"/>
    <m/>
    <n v="1000"/>
    <n v="0"/>
    <n v="0"/>
    <n v="0"/>
    <n v="499.99"/>
    <n v="0"/>
    <n v="0"/>
    <s v=""/>
    <s v=""/>
    <s v=""/>
  </r>
  <r>
    <x v="0"/>
    <s v="100-5-1-50-1620-340"/>
    <s v="JANITORIAL SUPPLIES"/>
    <s v="Expense"/>
    <s v="5 Expense"/>
    <x v="0"/>
    <x v="1"/>
    <x v="8"/>
    <x v="1"/>
    <s v="340 DEPARTMENTAL SUPPLIES"/>
    <n v="1000"/>
    <m/>
    <n v="1000"/>
    <n v="48.4"/>
    <n v="300"/>
    <n v="278.38"/>
    <n v="509.6"/>
    <n v="141.11000000000001"/>
    <n v="981.1"/>
    <s v=""/>
    <s v=""/>
    <s v=""/>
  </r>
  <r>
    <x v="0"/>
    <s v="100-5-1-50-1620-350"/>
    <s v="BUILDING SUPPLIES"/>
    <s v="Expense"/>
    <s v="5 Expense"/>
    <x v="0"/>
    <x v="1"/>
    <x v="8"/>
    <x v="1"/>
    <s v="350 BUILDING SUPPLIES"/>
    <n v="2000"/>
    <n v="1624.6"/>
    <n v="3624.6"/>
    <n v="1990.52"/>
    <n v="0"/>
    <n v="1270.56"/>
    <n v="1603.4"/>
    <n v="247.81"/>
    <n v="1492.28"/>
    <s v=""/>
    <s v=""/>
    <s v=""/>
  </r>
  <r>
    <x v="0"/>
    <s v="100-5-1-50-1620-410"/>
    <s v="GAS &amp; ELECTRIC"/>
    <s v="Expense"/>
    <s v="5 Expense"/>
    <x v="0"/>
    <x v="1"/>
    <x v="8"/>
    <x v="1"/>
    <s v="410 GAS &amp; ELECTRIC"/>
    <n v="25000"/>
    <m/>
    <n v="25000"/>
    <n v="4631.28"/>
    <n v="0"/>
    <n v="6668.62"/>
    <n v="22312.18"/>
    <n v="7117.08"/>
    <n v="20028.34"/>
    <s v=""/>
    <s v=""/>
    <s v=""/>
  </r>
  <r>
    <x v="0"/>
    <s v="100-5-1-50-1620-420"/>
    <s v="TELEPHONE"/>
    <s v="Expense"/>
    <s v="5 Expense"/>
    <x v="0"/>
    <x v="1"/>
    <x v="8"/>
    <x v="1"/>
    <s v="420 TELEPHONE/BROADBAND"/>
    <n v="0"/>
    <m/>
    <n v="0"/>
    <n v="0"/>
    <n v="0"/>
    <n v="0"/>
    <n v="0"/>
    <n v="1749.61"/>
    <n v="7984.49"/>
    <s v=""/>
    <s v=""/>
    <s v=""/>
  </r>
  <r>
    <x v="0"/>
    <s v="100-5-1-50-1620-430"/>
    <s v="OUTSIDE SERVICES"/>
    <s v="Expense"/>
    <s v="5 Expense"/>
    <x v="0"/>
    <x v="1"/>
    <x v="8"/>
    <x v="1"/>
    <s v="430 OUTSIDE SERVICES"/>
    <n v="7450"/>
    <m/>
    <n v="7450"/>
    <n v="0"/>
    <n v="0"/>
    <n v="1926.71"/>
    <n v="11540.41"/>
    <n v="155"/>
    <n v="1050.95"/>
    <s v=""/>
    <s v=""/>
    <s v=""/>
  </r>
  <r>
    <x v="0"/>
    <s v="100-5-1-50-1620-450"/>
    <s v="EQUIP &amp; BLDG REPAIRS"/>
    <s v="Expense"/>
    <s v="5 Expense"/>
    <x v="0"/>
    <x v="1"/>
    <x v="8"/>
    <x v="1"/>
    <s v="450 EQUIP &amp; BLDG REPAIRS"/>
    <n v="5000"/>
    <m/>
    <n v="5000"/>
    <n v="0"/>
    <n v="0"/>
    <n v="0"/>
    <n v="5000.0200000000004"/>
    <n v="477.87"/>
    <n v="2450.85"/>
    <s v=""/>
    <s v=""/>
    <s v=""/>
  </r>
  <r>
    <x v="0"/>
    <s v="100-5-1-50-1620-830"/>
    <s v="SOCIAL SECURITY"/>
    <s v="Expense"/>
    <s v="5 Expense"/>
    <x v="0"/>
    <x v="1"/>
    <x v="8"/>
    <x v="2"/>
    <s v="830 SOCIAL SECURITY"/>
    <n v="1238.3800000000001"/>
    <m/>
    <n v="1238.3800000000001"/>
    <n v="290.52999999999997"/>
    <n v="0"/>
    <n v="259.12"/>
    <n v="975.01"/>
    <n v="241.48"/>
    <n v="994.42"/>
    <s v=""/>
    <s v=""/>
    <s v=""/>
  </r>
  <r>
    <x v="0"/>
    <s v="100-5-1-50-1640-101"/>
    <s v="SALARIES (PR)"/>
    <s v="Expense"/>
    <s v="5 Expense"/>
    <x v="0"/>
    <x v="1"/>
    <x v="9"/>
    <x v="0"/>
    <s v="101 SALARIES"/>
    <n v="73720.5"/>
    <m/>
    <n v="73720.5"/>
    <n v="11863.16"/>
    <n v="0"/>
    <n v="16614.72"/>
    <n v="72274.490000000005"/>
    <n v="16351.7"/>
    <n v="70857.34"/>
    <s v=""/>
    <s v=""/>
    <s v=""/>
  </r>
  <r>
    <x v="0"/>
    <s v="100-5-1-50-1640-102"/>
    <s v="WAGES-UNION DPW (PR)"/>
    <s v="Expense"/>
    <s v="5 Expense"/>
    <x v="0"/>
    <x v="1"/>
    <x v="9"/>
    <x v="0"/>
    <s v="102 WAGES"/>
    <n v="141947.16"/>
    <m/>
    <n v="141947.16"/>
    <n v="33186.58"/>
    <n v="0"/>
    <n v="26801.599999999999"/>
    <n v="102779.27"/>
    <n v="26275.25"/>
    <n v="113092.55"/>
    <s v=""/>
    <s v=""/>
    <s v=""/>
  </r>
  <r>
    <x v="0"/>
    <s v="100-5-1-50-1640-120"/>
    <s v="OVERTIME (PR)"/>
    <s v="Expense"/>
    <s v="5 Expense"/>
    <x v="0"/>
    <x v="1"/>
    <x v="9"/>
    <x v="0"/>
    <s v="120 LONGEVITY/OTHER"/>
    <n v="5000"/>
    <m/>
    <n v="5000"/>
    <n v="836.91"/>
    <n v="0"/>
    <n v="526.54"/>
    <n v="1838.31"/>
    <n v="60.77"/>
    <n v="558.27"/>
    <s v=""/>
    <s v=""/>
    <s v=""/>
  </r>
  <r>
    <x v="0"/>
    <s v="100-5-1-50-1640-130"/>
    <s v="LONGEVITY-OTHER (PR)"/>
    <s v="Expense"/>
    <s v="5 Expense"/>
    <x v="0"/>
    <x v="1"/>
    <x v="9"/>
    <x v="0"/>
    <s v="130 LONGEVITY/OTHER"/>
    <n v="10290"/>
    <m/>
    <n v="10290"/>
    <n v="2000"/>
    <n v="0"/>
    <n v="1000"/>
    <n v="6722.5"/>
    <n v="480"/>
    <n v="8210"/>
    <s v=""/>
    <s v=""/>
    <s v=""/>
  </r>
  <r>
    <x v="0"/>
    <s v="100-5-1-50-1640-131"/>
    <s v="LONGEVITY - HOURLY (PR)"/>
    <s v="Expense"/>
    <s v="5 Expense"/>
    <x v="0"/>
    <x v="1"/>
    <x v="9"/>
    <x v="0"/>
    <s v="131 LONGEVITY - HOURLY"/>
    <n v="939.6"/>
    <m/>
    <n v="939.6"/>
    <n v="165.2"/>
    <n v="0"/>
    <n v="168"/>
    <n v="730.8"/>
    <n v="168"/>
    <n v="728"/>
    <s v=""/>
    <s v=""/>
    <s v=""/>
  </r>
  <r>
    <x v="0"/>
    <s v="100-5-1-50-1640-220"/>
    <s v="DEPARTMENTAL EQUIPMENT"/>
    <s v="Expense"/>
    <s v="5 Expense"/>
    <x v="0"/>
    <x v="1"/>
    <x v="9"/>
    <x v="3"/>
    <s v="220 DEPARTMENTAL EQUIPMENT"/>
    <n v="1500"/>
    <m/>
    <n v="1500"/>
    <n v="0"/>
    <n v="0"/>
    <n v="0"/>
    <n v="0"/>
    <n v="0"/>
    <n v="0"/>
    <s v=""/>
    <s v=""/>
    <s v=""/>
  </r>
  <r>
    <x v="0"/>
    <s v="100-5-1-50-1640-310"/>
    <s v="GAS, OIL AND GREASE"/>
    <s v="Expense"/>
    <s v="5 Expense"/>
    <x v="0"/>
    <x v="1"/>
    <x v="9"/>
    <x v="1"/>
    <s v="310 GAS, OIL AND GREASE"/>
    <n v="2196"/>
    <m/>
    <n v="2196"/>
    <n v="589.36"/>
    <n v="0"/>
    <n v="506.4"/>
    <n v="1775.49"/>
    <n v="423.37"/>
    <n v="1865.78"/>
    <s v=""/>
    <s v=""/>
    <s v=""/>
  </r>
  <r>
    <x v="0"/>
    <s v="100-5-1-50-1640-340"/>
    <s v="DEPARTMENTAL SUPPLIES"/>
    <s v="Expense"/>
    <s v="5 Expense"/>
    <x v="0"/>
    <x v="1"/>
    <x v="9"/>
    <x v="1"/>
    <s v="340 DEPARTMENTAL SUPPLIES"/>
    <n v="7000"/>
    <m/>
    <n v="7000"/>
    <n v="4265.13"/>
    <n v="86.75"/>
    <n v="1683.59"/>
    <n v="9796.36"/>
    <n v="5251.31"/>
    <n v="7610.96"/>
    <s v=""/>
    <s v=""/>
    <s v=""/>
  </r>
  <r>
    <x v="0"/>
    <s v="100-5-1-50-1640-360"/>
    <s v="WEARING APPAREL"/>
    <s v="Expense"/>
    <s v="5 Expense"/>
    <x v="0"/>
    <x v="1"/>
    <x v="9"/>
    <x v="1"/>
    <s v="360 WEARING APPAREL"/>
    <n v="0"/>
    <m/>
    <n v="0"/>
    <n v="0"/>
    <n v="0"/>
    <n v="0"/>
    <n v="0"/>
    <n v="0"/>
    <n v="0"/>
    <s v=""/>
    <s v=""/>
    <s v=""/>
  </r>
  <r>
    <x v="0"/>
    <s v="100-5-1-50-1640-420"/>
    <s v="TELEPHONE"/>
    <s v="Expense"/>
    <s v="5 Expense"/>
    <x v="0"/>
    <x v="1"/>
    <x v="9"/>
    <x v="1"/>
    <s v="420 TELEPHONE/BROADBAND"/>
    <n v="300"/>
    <m/>
    <n v="300"/>
    <n v="50"/>
    <n v="0"/>
    <n v="75"/>
    <n v="300"/>
    <n v="153.79"/>
    <n v="576.01"/>
    <s v=""/>
    <s v=""/>
    <s v=""/>
  </r>
  <r>
    <x v="0"/>
    <s v="100-5-1-50-1640-430"/>
    <s v="OUTSIDE SERVICES"/>
    <s v="Expense"/>
    <s v="5 Expense"/>
    <x v="0"/>
    <x v="1"/>
    <x v="9"/>
    <x v="1"/>
    <s v="430 OUTSIDE SERVICES"/>
    <n v="12520"/>
    <m/>
    <n v="12520"/>
    <n v="1421.31"/>
    <n v="1138"/>
    <n v="2600.02"/>
    <n v="9547.6"/>
    <n v="4292.91"/>
    <n v="16976.38"/>
    <s v=""/>
    <s v=""/>
    <s v=""/>
  </r>
  <r>
    <x v="0"/>
    <s v="100-5-1-50-1640-431"/>
    <s v="SOFTWARE AND SYSTEMS MAINT"/>
    <s v="Expense"/>
    <s v="5 Expense"/>
    <x v="0"/>
    <x v="1"/>
    <x v="9"/>
    <x v="1"/>
    <s v="431 SOFTWARE AND SYSTEMS MAINT"/>
    <n v="6600"/>
    <m/>
    <n v="6600"/>
    <n v="3008"/>
    <n v="0"/>
    <n v="3721"/>
    <n v="4970.01"/>
    <n v="0"/>
    <n v="0"/>
    <s v=""/>
    <s v=""/>
    <s v=""/>
  </r>
  <r>
    <x v="0"/>
    <s v="100-5-1-50-1640-440"/>
    <s v="VEHICLE REPAIRS"/>
    <s v="Expense"/>
    <s v="5 Expense"/>
    <x v="0"/>
    <x v="1"/>
    <x v="9"/>
    <x v="1"/>
    <s v="440 VEHICLE REPAIRS"/>
    <n v="1000"/>
    <m/>
    <n v="1000"/>
    <n v="0"/>
    <n v="69.12"/>
    <n v="21.69"/>
    <n v="706.71"/>
    <n v="94.96"/>
    <n v="756.06"/>
    <s v=""/>
    <s v=""/>
    <s v=""/>
  </r>
  <r>
    <x v="0"/>
    <s v="100-5-1-50-1640-450"/>
    <s v="EQUIP &amp; BLDG REPAIRS"/>
    <s v="Expense"/>
    <s v="5 Expense"/>
    <x v="0"/>
    <x v="1"/>
    <x v="9"/>
    <x v="1"/>
    <s v="450 EQUIP &amp; BLDG REPAIRS"/>
    <n v="750"/>
    <m/>
    <n v="750"/>
    <n v="0"/>
    <n v="0"/>
    <n v="0"/>
    <n v="0"/>
    <n v="0"/>
    <n v="3633.75"/>
    <s v=""/>
    <s v=""/>
    <s v=""/>
  </r>
  <r>
    <x v="0"/>
    <s v="100-5-1-50-1640-470"/>
    <s v="TRAINING, CONFERENCES &amp; DUES"/>
    <s v="Expense"/>
    <s v="5 Expense"/>
    <x v="0"/>
    <x v="1"/>
    <x v="9"/>
    <x v="1"/>
    <s v="470 TRAINING, CONFERENCES &amp; DUES"/>
    <n v="3000"/>
    <m/>
    <n v="3000"/>
    <n v="0"/>
    <n v="0"/>
    <n v="0"/>
    <n v="15"/>
    <n v="0"/>
    <n v="15"/>
    <s v=""/>
    <s v=""/>
    <s v=""/>
  </r>
  <r>
    <x v="0"/>
    <s v="100-5-1-50-1640-830"/>
    <s v="SOCIAL SECURITY"/>
    <s v="Expense"/>
    <s v="5 Expense"/>
    <x v="0"/>
    <x v="1"/>
    <x v="9"/>
    <x v="2"/>
    <s v="830 SOCIAL SECURITY"/>
    <n v="17740.27"/>
    <m/>
    <n v="17740.27"/>
    <n v="3638.21"/>
    <n v="0"/>
    <n v="3404.11"/>
    <n v="13904.26"/>
    <n v="3254.42"/>
    <n v="14547.93"/>
    <s v=""/>
    <s v=""/>
    <s v=""/>
  </r>
  <r>
    <x v="0"/>
    <s v="100-5-1-90-1320-480"/>
    <s v="PROFESSIONAL SERVICES-AUDITOR"/>
    <s v="Expense"/>
    <s v="5 Expense"/>
    <x v="0"/>
    <x v="2"/>
    <x v="10"/>
    <x v="1"/>
    <s v="480 PROFESSIONAL SERVICES (RFP)"/>
    <n v="12725"/>
    <m/>
    <n v="12725"/>
    <n v="0"/>
    <n v="0"/>
    <n v="0"/>
    <n v="12600"/>
    <n v="0"/>
    <n v="12522"/>
    <s v=""/>
    <s v=""/>
    <s v=""/>
  </r>
  <r>
    <x v="0"/>
    <s v="100-5-1-90-1362-430"/>
    <s v="TAX ADVERTISING &amp; EXPENSE"/>
    <s v="Expense"/>
    <s v="5 Expense"/>
    <x v="0"/>
    <x v="2"/>
    <x v="11"/>
    <x v="1"/>
    <s v="430 OUTSIDE SERVICES"/>
    <n v="6000"/>
    <m/>
    <n v="6000"/>
    <n v="0"/>
    <n v="0"/>
    <n v="0"/>
    <n v="5901.08"/>
    <n v="0"/>
    <n v="6306.96"/>
    <s v=""/>
    <s v=""/>
    <s v=""/>
  </r>
  <r>
    <x v="0"/>
    <s v="100-5-1-90-1450-481"/>
    <s v="BOARD OF ELECTIONS"/>
    <s v="Expense"/>
    <s v="5 Expense"/>
    <x v="0"/>
    <x v="2"/>
    <x v="12"/>
    <x v="1"/>
    <s v="481 BOARD OF ELECTIONS"/>
    <n v="8000"/>
    <m/>
    <n v="8000"/>
    <n v="0"/>
    <n v="0"/>
    <n v="0"/>
    <n v="8000"/>
    <n v="0"/>
    <n v="8000"/>
    <s v=""/>
    <s v=""/>
    <s v=""/>
  </r>
  <r>
    <x v="0"/>
    <s v="100-5-1-90-1480-430"/>
    <s v="LEGAL ADVERTISING"/>
    <s v="Expense"/>
    <s v="5 Expense"/>
    <x v="0"/>
    <x v="2"/>
    <x v="13"/>
    <x v="1"/>
    <s v="430 OUTSIDE SERVICES"/>
    <n v="3000"/>
    <m/>
    <n v="3000"/>
    <n v="159.03"/>
    <n v="0"/>
    <n v="398.74"/>
    <n v="2083.61"/>
    <n v="309.63"/>
    <n v="2476.42"/>
    <s v=""/>
    <s v=""/>
    <s v=""/>
  </r>
  <r>
    <x v="0"/>
    <s v="100-5-1-90-1480-480"/>
    <s v="PUBLIC INFORMATION AND SERVICES"/>
    <s v="Expense"/>
    <s v="5 Expense"/>
    <x v="0"/>
    <x v="2"/>
    <x v="13"/>
    <x v="1"/>
    <s v="480 PROFESSIONAL SERVICES (RFP)"/>
    <n v="20000"/>
    <m/>
    <n v="20000"/>
    <n v="0"/>
    <n v="2500"/>
    <n v="0"/>
    <n v="0"/>
    <n v="0"/>
    <n v="0"/>
    <s v=""/>
    <s v=""/>
    <s v=""/>
  </r>
  <r>
    <x v="0"/>
    <s v="100-5-1-90-1650-420"/>
    <s v="CENTRAL COMMUNICATIONS"/>
    <s v="Expense"/>
    <s v="5 Expense"/>
    <x v="0"/>
    <x v="2"/>
    <x v="14"/>
    <x v="1"/>
    <s v="420 TELEPHONE/BROADBAND"/>
    <n v="16680"/>
    <m/>
    <n v="16680"/>
    <n v="4152"/>
    <n v="0"/>
    <n v="4093.91"/>
    <n v="15951.54"/>
    <n v="0"/>
    <n v="0"/>
    <s v=""/>
    <s v=""/>
    <s v=""/>
  </r>
  <r>
    <x v="0"/>
    <s v="100-5-1-90-1670-460"/>
    <s v="RENTAL OF EQUIPMENT"/>
    <s v="Expense"/>
    <s v="5 Expense"/>
    <x v="0"/>
    <x v="2"/>
    <x v="15"/>
    <x v="1"/>
    <s v="460 RENTAL OF EQUIPMENT"/>
    <n v="6808"/>
    <m/>
    <n v="6808"/>
    <n v="1614.54"/>
    <n v="3063.72"/>
    <n v="1614.43"/>
    <n v="6462.72"/>
    <n v="1586.64"/>
    <n v="7263.98"/>
    <s v=""/>
    <s v=""/>
    <s v=""/>
  </r>
  <r>
    <x v="0"/>
    <s v="100-5-1-90-1670-490"/>
    <s v="CENTRAL PRINTING &amp; MAILING"/>
    <s v="Expense"/>
    <s v="5 Expense"/>
    <x v="0"/>
    <x v="2"/>
    <x v="15"/>
    <x v="1"/>
    <s v="490 MISCELLANEOUS EXPENSES"/>
    <n v="22000"/>
    <m/>
    <n v="22000"/>
    <n v="4572.83"/>
    <n v="12000"/>
    <n v="2669.77"/>
    <n v="19647.04"/>
    <n v="4206.0200000000004"/>
    <n v="19510.73"/>
    <s v=""/>
    <s v=""/>
    <s v=""/>
  </r>
  <r>
    <x v="0"/>
    <s v="100-5-1-90-1910-480"/>
    <s v="PROFESSIONAL SERVICE-INSURANCE"/>
    <s v="Expense"/>
    <s v="5 Expense"/>
    <x v="0"/>
    <x v="2"/>
    <x v="16"/>
    <x v="1"/>
    <s v="480 PROFESSIONAL SERVICES (RFP)"/>
    <n v="126630"/>
    <m/>
    <n v="126630"/>
    <n v="62"/>
    <n v="0"/>
    <n v="0"/>
    <n v="118071.58"/>
    <n v="0"/>
    <n v="114089.38"/>
    <s v=""/>
    <s v=""/>
    <s v=""/>
  </r>
  <r>
    <x v="0"/>
    <s v="100-5-1-90-1930-490"/>
    <s v="JUDGEMENT AND CLAIMS"/>
    <s v="Expense"/>
    <s v="5 Expense"/>
    <x v="0"/>
    <x v="2"/>
    <x v="17"/>
    <x v="1"/>
    <s v="490 MISCELLANEOUS EXPENSES"/>
    <n v="0"/>
    <n v="50127.61"/>
    <n v="50127.61"/>
    <n v="50127.61"/>
    <n v="0"/>
    <n v="0"/>
    <n v="0"/>
    <n v="0"/>
    <n v="0"/>
    <s v=""/>
    <s v=""/>
    <s v=""/>
  </r>
  <r>
    <x v="0"/>
    <s v="100-5-1-90-1940-219"/>
    <s v="PURCHASE OF LAND"/>
    <s v="Expense"/>
    <s v="5 Expense"/>
    <x v="0"/>
    <x v="2"/>
    <x v="18"/>
    <x v="3"/>
    <s v="219 PURCHASE OF LAND"/>
    <n v="0"/>
    <m/>
    <n v="0"/>
    <n v="0"/>
    <n v="0"/>
    <n v="0"/>
    <n v="0"/>
    <n v="0"/>
    <n v="0"/>
    <s v=""/>
    <s v=""/>
    <s v=""/>
  </r>
  <r>
    <x v="0"/>
    <s v="100-5-1-90-1950-490"/>
    <s v="TAXES ON CITY PROPERTY"/>
    <s v="Expense"/>
    <s v="5 Expense"/>
    <x v="0"/>
    <x v="2"/>
    <x v="19"/>
    <x v="1"/>
    <s v="490 MISCELLANEOUS EXPENSES"/>
    <n v="36324"/>
    <m/>
    <n v="36324"/>
    <n v="10869.07"/>
    <n v="0"/>
    <n v="11249.91"/>
    <n v="35251.08"/>
    <n v="1154.43"/>
    <n v="26176.58"/>
    <s v=""/>
    <s v=""/>
    <s v=""/>
  </r>
  <r>
    <x v="0"/>
    <s v="100-5-1-90-1989-490"/>
    <s v="MISCELLANEOUS EXPENSES"/>
    <s v="Expense"/>
    <s v="5 Expense"/>
    <x v="0"/>
    <x v="2"/>
    <x v="20"/>
    <x v="1"/>
    <s v="490 MISCELLANEOUS EXPENSES"/>
    <n v="7500"/>
    <m/>
    <n v="7500"/>
    <n v="3074.3"/>
    <n v="0"/>
    <n v="395.18"/>
    <n v="3650.6"/>
    <n v="863.43"/>
    <n v="7239.01"/>
    <s v=""/>
    <s v=""/>
    <s v=""/>
  </r>
  <r>
    <x v="0"/>
    <s v="100-5-1-92-1380-480"/>
    <s v="FISCAL AGENT FEES-BOND COSTS"/>
    <s v="Expense"/>
    <s v="5 Expense"/>
    <x v="0"/>
    <x v="3"/>
    <x v="21"/>
    <x v="1"/>
    <s v="480 PROFESSIONAL SERVICES (RFP)"/>
    <n v="0"/>
    <m/>
    <n v="0"/>
    <n v="0"/>
    <n v="0"/>
    <n v="0"/>
    <n v="0"/>
    <n v="0"/>
    <n v="0"/>
    <s v=""/>
    <s v=""/>
    <s v=""/>
  </r>
  <r>
    <x v="0"/>
    <s v="100-5-3-90-2989-490"/>
    <s v="HANDICAPPED PARKING EDUCATION"/>
    <s v="Expense"/>
    <s v="5 Expense"/>
    <x v="1"/>
    <x v="2"/>
    <x v="22"/>
    <x v="1"/>
    <s v="490 MISCELLANEOUS EXPENSES"/>
    <n v="500"/>
    <m/>
    <n v="500"/>
    <n v="0"/>
    <n v="0"/>
    <n v="0"/>
    <n v="0"/>
    <n v="0"/>
    <n v="0"/>
    <s v=""/>
    <s v=""/>
    <s v=""/>
  </r>
  <r>
    <x v="0"/>
    <s v="100-5-3-20-3620-101"/>
    <s v="SALARIES (PR)"/>
    <s v="Expense"/>
    <s v="5 Expense"/>
    <x v="1"/>
    <x v="4"/>
    <x v="23"/>
    <x v="0"/>
    <s v="101 SALARIES"/>
    <n v="139504.44"/>
    <m/>
    <n v="139504.44"/>
    <n v="27220.83"/>
    <n v="0"/>
    <n v="27140.45"/>
    <n v="118060.88"/>
    <n v="26607.01"/>
    <n v="115297.08"/>
    <s v=""/>
    <s v=""/>
    <s v=""/>
  </r>
  <r>
    <x v="0"/>
    <s v="100-5-3-20-3620-110"/>
    <s v="PART TIME WAGES (PR)"/>
    <s v="Expense"/>
    <s v="5 Expense"/>
    <x v="1"/>
    <x v="4"/>
    <x v="23"/>
    <x v="0"/>
    <s v="110 PART TIME WAGES"/>
    <n v="0"/>
    <m/>
    <n v="0"/>
    <n v="1754.18"/>
    <n v="0"/>
    <n v="1737.94"/>
    <n v="8145.04"/>
    <n v="1841.02"/>
    <n v="7690.77"/>
    <s v=""/>
    <s v=""/>
    <s v=""/>
  </r>
  <r>
    <x v="0"/>
    <s v="100-5-3-20-3620-120"/>
    <s v="OVERTIME (PR)"/>
    <s v="Expense"/>
    <s v="5 Expense"/>
    <x v="1"/>
    <x v="4"/>
    <x v="23"/>
    <x v="0"/>
    <s v="120 LONGEVITY/OTHER"/>
    <n v="0"/>
    <m/>
    <n v="0"/>
    <n v="0"/>
    <n v="0"/>
    <n v="0"/>
    <n v="0"/>
    <n v="0"/>
    <n v="0"/>
    <s v=""/>
    <s v=""/>
    <s v=""/>
  </r>
  <r>
    <x v="0"/>
    <s v="100-5-3-20-3620-130"/>
    <s v="LONGEVITY/OTHER (PR)"/>
    <s v="Expense"/>
    <s v="5 Expense"/>
    <x v="1"/>
    <x v="4"/>
    <x v="23"/>
    <x v="0"/>
    <s v="130 LONGEVITY/OTHER"/>
    <n v="1875"/>
    <m/>
    <n v="1875"/>
    <n v="0"/>
    <n v="0"/>
    <n v="0"/>
    <n v="1875"/>
    <n v="0"/>
    <n v="1090"/>
    <s v=""/>
    <s v=""/>
    <s v=""/>
  </r>
  <r>
    <x v="0"/>
    <s v="100-5-3-20-3620-220"/>
    <s v="DEPARTMENTAL EQUIPMENT"/>
    <s v="Expense"/>
    <s v="5 Expense"/>
    <x v="1"/>
    <x v="4"/>
    <x v="23"/>
    <x v="3"/>
    <s v="220 DEPARTMENTAL EQUIPMENT"/>
    <n v="0"/>
    <m/>
    <n v="0"/>
    <n v="0"/>
    <n v="0"/>
    <n v="0"/>
    <n v="0"/>
    <n v="0"/>
    <n v="0"/>
    <s v=""/>
    <s v=""/>
    <s v=""/>
  </r>
  <r>
    <x v="0"/>
    <s v="100-5-3-20-3620-310"/>
    <s v="GAS, OIL &amp; GREASE"/>
    <s v="Expense"/>
    <s v="5 Expense"/>
    <x v="1"/>
    <x v="4"/>
    <x v="23"/>
    <x v="1"/>
    <s v="310 GAS, OIL AND GREASE"/>
    <n v="536"/>
    <m/>
    <n v="536"/>
    <n v="70.569999999999993"/>
    <n v="0"/>
    <n v="82.61"/>
    <n v="413.64"/>
    <n v="84.43"/>
    <n v="307.12"/>
    <s v=""/>
    <s v=""/>
    <s v=""/>
  </r>
  <r>
    <x v="0"/>
    <s v="100-5-3-20-3620-340"/>
    <s v="DEPARTMENTAL SUPPLIES"/>
    <s v="Expense"/>
    <s v="5 Expense"/>
    <x v="1"/>
    <x v="4"/>
    <x v="23"/>
    <x v="1"/>
    <s v="340 DEPARTMENTAL SUPPLIES"/>
    <n v="420"/>
    <m/>
    <n v="420"/>
    <n v="0"/>
    <n v="0"/>
    <n v="0"/>
    <n v="388.95"/>
    <n v="0"/>
    <n v="279.52999999999997"/>
    <s v=""/>
    <s v=""/>
    <s v=""/>
  </r>
  <r>
    <x v="0"/>
    <s v="100-5-3-20-3620-360"/>
    <s v="WEARING APPAREL"/>
    <s v="Expense"/>
    <s v="5 Expense"/>
    <x v="1"/>
    <x v="4"/>
    <x v="23"/>
    <x v="1"/>
    <s v="360 WEARING APPAREL"/>
    <n v="350"/>
    <m/>
    <n v="350"/>
    <n v="119.95"/>
    <n v="0"/>
    <n v="0"/>
    <n v="350"/>
    <n v="0"/>
    <n v="350"/>
    <s v=""/>
    <s v=""/>
    <s v=""/>
  </r>
  <r>
    <x v="0"/>
    <s v="100-5-3-20-3620-380"/>
    <s v="OFFICE SUPPLIES"/>
    <s v="Expense"/>
    <s v="5 Expense"/>
    <x v="1"/>
    <x v="4"/>
    <x v="23"/>
    <x v="1"/>
    <s v="380 OFFICE SUPPLIES"/>
    <n v="500"/>
    <m/>
    <n v="500"/>
    <n v="17.96"/>
    <n v="8.8699999999999992"/>
    <n v="100.15"/>
    <n v="443.23"/>
    <n v="194.45"/>
    <n v="462.41"/>
    <s v=""/>
    <s v=""/>
    <s v=""/>
  </r>
  <r>
    <x v="0"/>
    <s v="100-5-3-20-3620-420"/>
    <s v="TELEPHONE"/>
    <s v="Expense"/>
    <s v="5 Expense"/>
    <x v="1"/>
    <x v="4"/>
    <x v="23"/>
    <x v="1"/>
    <s v="420 TELEPHONE/BROADBAND"/>
    <n v="1020"/>
    <m/>
    <n v="1020"/>
    <n v="255"/>
    <n v="0"/>
    <n v="225"/>
    <n v="950"/>
    <n v="225"/>
    <n v="900"/>
    <s v=""/>
    <s v=""/>
    <s v=""/>
  </r>
  <r>
    <x v="0"/>
    <s v="100-5-3-20-3620-430"/>
    <s v="OUTSIDE SERVICES"/>
    <s v="Expense"/>
    <s v="5 Expense"/>
    <x v="1"/>
    <x v="4"/>
    <x v="23"/>
    <x v="1"/>
    <s v="430 OUTSIDE SERVICES"/>
    <n v="2500"/>
    <m/>
    <n v="2500"/>
    <n v="0"/>
    <n v="0"/>
    <n v="15.48"/>
    <n v="1150.48"/>
    <n v="0"/>
    <n v="3591"/>
    <s v=""/>
    <s v=""/>
    <s v=""/>
  </r>
  <r>
    <x v="0"/>
    <s v="100-5-3-20-3620-431"/>
    <s v="SOFTWARE AND SYSTEMS MAINT"/>
    <s v="Expense"/>
    <s v="5 Expense"/>
    <x v="1"/>
    <x v="4"/>
    <x v="23"/>
    <x v="1"/>
    <s v="431 SOFTWARE AND SYSTEMS MAINT"/>
    <n v="2600"/>
    <m/>
    <n v="2600"/>
    <n v="0"/>
    <n v="0"/>
    <n v="0"/>
    <n v="2516"/>
    <n v="0"/>
    <n v="0"/>
    <s v=""/>
    <s v=""/>
    <s v=""/>
  </r>
  <r>
    <x v="0"/>
    <s v="100-5-3-20-3620-440"/>
    <s v="VEHICLE EXPENSE"/>
    <s v="Expense"/>
    <s v="5 Expense"/>
    <x v="1"/>
    <x v="4"/>
    <x v="23"/>
    <x v="1"/>
    <s v="440 VEHICLE REPAIRS"/>
    <n v="1400"/>
    <m/>
    <n v="1400"/>
    <n v="0"/>
    <n v="0"/>
    <n v="0"/>
    <n v="0"/>
    <n v="0"/>
    <n v="568"/>
    <s v=""/>
    <s v=""/>
    <s v=""/>
  </r>
  <r>
    <x v="0"/>
    <s v="100-5-3-20-3620-470"/>
    <s v="TRAINING, CONFERENCES &amp; DUES"/>
    <s v="Expense"/>
    <s v="5 Expense"/>
    <x v="1"/>
    <x v="4"/>
    <x v="23"/>
    <x v="1"/>
    <s v="470 TRAINING, CONFERENCES &amp; DUES"/>
    <n v="2100"/>
    <m/>
    <n v="2100"/>
    <n v="445"/>
    <n v="0"/>
    <n v="590"/>
    <n v="1289.22"/>
    <n v="1046.18"/>
    <n v="1678.37"/>
    <s v=""/>
    <s v=""/>
    <s v=""/>
  </r>
  <r>
    <x v="0"/>
    <s v="100-5-3-20-3620-480"/>
    <s v="PROFESSIONAL SERVICES (RFP)"/>
    <s v="Expense"/>
    <s v="5 Expense"/>
    <x v="1"/>
    <x v="4"/>
    <x v="23"/>
    <x v="1"/>
    <s v="480 PROFESSIONAL SERVICES (RFP)"/>
    <n v="0"/>
    <m/>
    <n v="0"/>
    <n v="0"/>
    <n v="0"/>
    <n v="0"/>
    <n v="0"/>
    <n v="0"/>
    <n v="0"/>
    <s v=""/>
    <s v=""/>
    <s v=""/>
  </r>
  <r>
    <x v="0"/>
    <s v="100-5-3-20-3620-485"/>
    <s v="PROFESSIONAL FEE REIMBURSED"/>
    <s v="Expense"/>
    <s v="5 Expense"/>
    <x v="1"/>
    <x v="4"/>
    <x v="23"/>
    <x v="1"/>
    <s v="485 CHARTER REVIEW"/>
    <n v="-9.9999999998544808E-2"/>
    <n v="56592.6"/>
    <n v="56592.5"/>
    <n v="36472"/>
    <n v="0"/>
    <n v="3667"/>
    <n v="40404.25"/>
    <n v="0"/>
    <n v="4055"/>
    <s v=""/>
    <s v=""/>
    <s v=""/>
  </r>
  <r>
    <x v="0"/>
    <s v="100-5-3-20-3620-490"/>
    <s v="MISCELLANEOUS EXPENSES"/>
    <s v="Expense"/>
    <s v="5 Expense"/>
    <x v="1"/>
    <x v="4"/>
    <x v="23"/>
    <x v="1"/>
    <s v="490 MISCELLANEOUS EXPENSES"/>
    <n v="0"/>
    <m/>
    <n v="0"/>
    <n v="0"/>
    <n v="0"/>
    <n v="0"/>
    <n v="0"/>
    <n v="370.92"/>
    <n v="600.42999999999995"/>
    <s v=""/>
    <s v=""/>
    <s v=""/>
  </r>
  <r>
    <x v="0"/>
    <s v="100-5-3-20-3620-830"/>
    <s v="SOCIAL SECURITY"/>
    <s v="Expense"/>
    <s v="5 Expense"/>
    <x v="1"/>
    <x v="4"/>
    <x v="23"/>
    <x v="2"/>
    <s v="830 SOCIAL SECURITY"/>
    <n v="10815.49"/>
    <m/>
    <n v="10815.49"/>
    <n v="2229.48"/>
    <n v="0"/>
    <n v="2199.96"/>
    <n v="9801.1"/>
    <n v="2150.6"/>
    <n v="9387.99"/>
    <s v=""/>
    <s v=""/>
    <s v=""/>
  </r>
  <r>
    <x v="0"/>
    <s v="100-5-3-30-3120-101"/>
    <s v="SALARIES (PR)"/>
    <s v="Expense"/>
    <s v="5 Expense"/>
    <x v="1"/>
    <x v="5"/>
    <x v="24"/>
    <x v="0"/>
    <s v="101 SALARIES"/>
    <n v="186027.91"/>
    <m/>
    <n v="186027.91"/>
    <n v="42336.72"/>
    <n v="0"/>
    <n v="39970.22"/>
    <n v="173695.26"/>
    <n v="38737.08"/>
    <n v="168432.94"/>
    <s v=""/>
    <s v=""/>
    <s v=""/>
  </r>
  <r>
    <x v="0"/>
    <s v="100-5-3-30-3120-102"/>
    <s v="SALARIES-UNION PBA (PR)"/>
    <s v="Expense"/>
    <s v="5 Expense"/>
    <x v="1"/>
    <x v="5"/>
    <x v="24"/>
    <x v="0"/>
    <s v="102 WAGES"/>
    <n v="1091650.8400000001"/>
    <m/>
    <n v="1091650.8400000001"/>
    <n v="366232.75"/>
    <n v="0"/>
    <n v="362605.74"/>
    <n v="1603720.85"/>
    <n v="353176.51"/>
    <n v="1532008.08"/>
    <s v=""/>
    <s v=""/>
    <s v=""/>
  </r>
  <r>
    <x v="0"/>
    <s v="100-5-3-30-3120-103"/>
    <s v="SALARIES-UNION GBC (PBA) (PR)"/>
    <s v="Expense"/>
    <s v="5 Expense"/>
    <x v="1"/>
    <x v="5"/>
    <x v="24"/>
    <x v="0"/>
    <s v="103 PART-TIME &amp; TEMPORARY WAGES"/>
    <n v="586310.34"/>
    <m/>
    <n v="586310.34"/>
    <n v="11220.24"/>
    <n v="0"/>
    <n v="0"/>
    <n v="0"/>
    <n v="0"/>
    <n v="0"/>
    <s v=""/>
    <s v=""/>
    <s v=""/>
  </r>
  <r>
    <x v="0"/>
    <s v="100-5-3-30-3120-110"/>
    <s v="PART TIME WAGES (PR)"/>
    <s v="Expense"/>
    <s v="5 Expense"/>
    <x v="1"/>
    <x v="5"/>
    <x v="24"/>
    <x v="0"/>
    <s v="110 PART TIME WAGES"/>
    <n v="16187.8"/>
    <m/>
    <n v="16187.8"/>
    <n v="2830.65"/>
    <n v="0"/>
    <n v="2258.48"/>
    <n v="10052.450000000001"/>
    <n v="2610.52"/>
    <n v="10736.64"/>
    <s v=""/>
    <s v=""/>
    <s v=""/>
  </r>
  <r>
    <x v="0"/>
    <s v="100-5-3-30-3120-111"/>
    <s v="PART TIME-POLICE (PR)"/>
    <s v="Expense"/>
    <s v="5 Expense"/>
    <x v="1"/>
    <x v="5"/>
    <x v="24"/>
    <x v="0"/>
    <s v="111 BRIEFING PAY"/>
    <n v="54080"/>
    <m/>
    <n v="54080"/>
    <n v="0"/>
    <n v="0"/>
    <n v="0"/>
    <n v="208"/>
    <n v="0"/>
    <n v="0"/>
    <s v=""/>
    <s v=""/>
    <s v=""/>
  </r>
  <r>
    <x v="0"/>
    <s v="100-5-3-30-3120-120"/>
    <s v="OVERTIME (PR)"/>
    <s v="Expense"/>
    <s v="5 Expense"/>
    <x v="1"/>
    <x v="5"/>
    <x v="24"/>
    <x v="0"/>
    <s v="120 LONGEVITY/OTHER"/>
    <n v="128100"/>
    <m/>
    <n v="128100"/>
    <n v="24038.59"/>
    <n v="0"/>
    <n v="15370.53"/>
    <n v="104932.76"/>
    <n v="12773.51"/>
    <n v="87546.66"/>
    <s v=""/>
    <s v=""/>
    <s v=""/>
  </r>
  <r>
    <x v="0"/>
    <s v="100-5-3-30-3120-121"/>
    <s v="SHIFT DIFFERENTIAL (PR)"/>
    <s v="Expense"/>
    <s v="5 Expense"/>
    <x v="1"/>
    <x v="5"/>
    <x v="24"/>
    <x v="0"/>
    <s v="121 LONGEVITY-HOURLY"/>
    <n v="69300"/>
    <m/>
    <n v="69300"/>
    <n v="15273.44"/>
    <n v="0"/>
    <n v="14442.68"/>
    <n v="65856.55"/>
    <n v="14489.12"/>
    <n v="61703.07"/>
    <s v=""/>
    <s v=""/>
    <s v=""/>
  </r>
  <r>
    <x v="0"/>
    <s v="100-5-3-30-3120-123"/>
    <s v="HOLIDAY PAY (PR)"/>
    <s v="Expense"/>
    <s v="5 Expense"/>
    <x v="1"/>
    <x v="5"/>
    <x v="24"/>
    <x v="0"/>
    <s v="123 123"/>
    <n v="70805"/>
    <m/>
    <n v="70805"/>
    <n v="0"/>
    <n v="0"/>
    <n v="0"/>
    <n v="66128.759999999995"/>
    <n v="0"/>
    <n v="64445.19"/>
    <s v=""/>
    <s v=""/>
    <s v=""/>
  </r>
  <r>
    <x v="0"/>
    <s v="100-5-3-30-3120-124"/>
    <s v="TRAINING PAY (PR)"/>
    <s v="Expense"/>
    <s v="5 Expense"/>
    <x v="1"/>
    <x v="5"/>
    <x v="24"/>
    <x v="0"/>
    <s v="124 124"/>
    <n v="34000"/>
    <m/>
    <n v="34000"/>
    <n v="7942.02"/>
    <n v="0"/>
    <n v="7433.08"/>
    <n v="33092.339999999997"/>
    <n v="6693.39"/>
    <n v="29620.3"/>
    <s v=""/>
    <s v=""/>
    <s v=""/>
  </r>
  <r>
    <x v="0"/>
    <s v="100-5-3-30-3120-125"/>
    <s v="BRIEFING PAY (PR)"/>
    <s v="Expense"/>
    <s v="5 Expense"/>
    <x v="1"/>
    <x v="5"/>
    <x v="24"/>
    <x v="0"/>
    <s v="125 125"/>
    <n v="29500"/>
    <m/>
    <n v="29500"/>
    <n v="6321.77"/>
    <n v="0"/>
    <n v="6361.07"/>
    <n v="26416.42"/>
    <n v="5977.59"/>
    <n v="25990.3"/>
    <s v=""/>
    <s v=""/>
    <s v=""/>
  </r>
  <r>
    <x v="0"/>
    <s v="100-5-3-30-3120-126"/>
    <s v="ACTING SERGEANTS (PR)"/>
    <s v="Expense"/>
    <s v="5 Expense"/>
    <x v="1"/>
    <x v="5"/>
    <x v="24"/>
    <x v="0"/>
    <s v="126 126"/>
    <n v="14000"/>
    <m/>
    <n v="14000"/>
    <n v="3029.47"/>
    <n v="0"/>
    <n v="2696.47"/>
    <n v="8691.75"/>
    <n v="679.75"/>
    <n v="7205.66"/>
    <s v=""/>
    <s v=""/>
    <s v=""/>
  </r>
  <r>
    <x v="0"/>
    <s v="100-5-3-30-3120-130"/>
    <s v="LONGEVITY/OTHER (PR)"/>
    <s v="Expense"/>
    <s v="5 Expense"/>
    <x v="1"/>
    <x v="5"/>
    <x v="24"/>
    <x v="0"/>
    <s v="130 LONGEVITY/OTHER"/>
    <n v="24530"/>
    <m/>
    <n v="24530"/>
    <n v="0"/>
    <n v="0"/>
    <n v="0"/>
    <n v="19320"/>
    <n v="0"/>
    <n v="19345"/>
    <s v=""/>
    <s v=""/>
    <s v=""/>
  </r>
  <r>
    <x v="0"/>
    <s v="100-5-3-30-3120-140"/>
    <s v="SALARY - PROJECT CODE (PR)"/>
    <s v="Expense"/>
    <s v="5 Expense"/>
    <x v="1"/>
    <x v="5"/>
    <x v="24"/>
    <x v="0"/>
    <s v="140 SALARIES &amp; WAGES-GRANTS"/>
    <n v="12500"/>
    <m/>
    <n v="12500"/>
    <n v="766.5"/>
    <n v="0"/>
    <n v="2368.0300000000002"/>
    <n v="12924.65"/>
    <n v="3932.68"/>
    <n v="15478.61"/>
    <s v=""/>
    <s v=""/>
    <s v=""/>
  </r>
  <r>
    <x v="0"/>
    <s v="100-5-3-30-3120-220"/>
    <s v="DEPARTMENTAL EQUIPMENT"/>
    <s v="Expense"/>
    <s v="5 Expense"/>
    <x v="1"/>
    <x v="5"/>
    <x v="24"/>
    <x v="3"/>
    <s v="220 DEPARTMENTAL EQUIPMENT"/>
    <n v="2800"/>
    <m/>
    <n v="2800"/>
    <n v="0"/>
    <n v="0"/>
    <n v="2087.5"/>
    <n v="2087.5"/>
    <n v="628"/>
    <n v="4327.22"/>
    <s v=""/>
    <s v=""/>
    <s v=""/>
  </r>
  <r>
    <x v="0"/>
    <s v="100-5-3-30-3120-221"/>
    <s v="DEPARTMENT TRACKED EQUIP"/>
    <s v="Expense"/>
    <s v="5 Expense"/>
    <x v="1"/>
    <x v="5"/>
    <x v="24"/>
    <x v="3"/>
    <s v="221 DEPARTMENT TRACKED EQUIP"/>
    <n v="20450"/>
    <n v="2785"/>
    <n v="23235"/>
    <n v="2784.01"/>
    <n v="3038"/>
    <n v="0"/>
    <n v="20939.849999999999"/>
    <n v="0"/>
    <n v="5146.6099999999997"/>
    <s v=""/>
    <s v=""/>
    <s v=""/>
  </r>
  <r>
    <x v="0"/>
    <s v="100-5-3-30-3120-230"/>
    <s v="EQUIPMENT-PROJECT CODE"/>
    <s v="Expense"/>
    <s v="5 Expense"/>
    <x v="1"/>
    <x v="5"/>
    <x v="24"/>
    <x v="3"/>
    <s v="230 EQUIPMENT-PROJECT CODE"/>
    <n v="0"/>
    <m/>
    <n v="0"/>
    <n v="0"/>
    <n v="0"/>
    <n v="0"/>
    <n v="0"/>
    <n v="0"/>
    <n v="7276.2"/>
    <s v=""/>
    <s v=""/>
    <s v=""/>
  </r>
  <r>
    <x v="0"/>
    <s v="100-5-3-30-3120-310"/>
    <s v="GAS, OIL AND GREASE"/>
    <s v="Expense"/>
    <s v="5 Expense"/>
    <x v="1"/>
    <x v="5"/>
    <x v="24"/>
    <x v="1"/>
    <s v="310 GAS, OIL AND GREASE"/>
    <n v="47561"/>
    <m/>
    <n v="47561"/>
    <n v="7361.11"/>
    <n v="0"/>
    <n v="8550.9599999999991"/>
    <n v="37514.01"/>
    <n v="7503.61"/>
    <n v="30533.02"/>
    <s v=""/>
    <s v=""/>
    <s v=""/>
  </r>
  <r>
    <x v="0"/>
    <s v="100-5-3-30-3120-330"/>
    <s v="GRANT-CHILD PASSANGER GRANT"/>
    <s v="Expense"/>
    <s v="5 Expense"/>
    <x v="1"/>
    <x v="5"/>
    <x v="24"/>
    <x v="1"/>
    <s v="330 GRANT-CHILD PASSANGER GRANT"/>
    <n v="1300"/>
    <m/>
    <n v="1300"/>
    <n v="0"/>
    <n v="0"/>
    <n v="470"/>
    <n v="865.01"/>
    <n v="0"/>
    <n v="0"/>
    <s v=""/>
    <s v=""/>
    <s v=""/>
  </r>
  <r>
    <x v="0"/>
    <s v="100-5-3-30-3120-340"/>
    <s v="DEPARTMENTAL SUPPLIES"/>
    <s v="Expense"/>
    <s v="5 Expense"/>
    <x v="1"/>
    <x v="5"/>
    <x v="24"/>
    <x v="1"/>
    <s v="340 DEPARTMENTAL SUPPLIES"/>
    <n v="20810"/>
    <n v="140.55000000000001"/>
    <n v="20950.55"/>
    <n v="1076.76"/>
    <n v="993.19"/>
    <n v="735.75"/>
    <n v="20116.02"/>
    <n v="6042.12"/>
    <n v="12967.53"/>
    <s v=""/>
    <s v=""/>
    <s v=""/>
  </r>
  <r>
    <x v="0"/>
    <s v="100-5-3-30-3120-360"/>
    <s v="WEARING APPAREL"/>
    <s v="Expense"/>
    <s v="5 Expense"/>
    <x v="1"/>
    <x v="5"/>
    <x v="24"/>
    <x v="1"/>
    <s v="360 WEARING APPAREL"/>
    <n v="21200"/>
    <n v="102"/>
    <n v="21302"/>
    <n v="1371.52"/>
    <n v="451.48"/>
    <n v="2155.19"/>
    <n v="13696.47"/>
    <n v="1192.95"/>
    <n v="14379.37"/>
    <s v=""/>
    <s v=""/>
    <s v=""/>
  </r>
  <r>
    <x v="0"/>
    <s v="100-5-3-30-3120-380"/>
    <s v="OFFICE SUPPLIES"/>
    <s v="Expense"/>
    <s v="5 Expense"/>
    <x v="1"/>
    <x v="5"/>
    <x v="24"/>
    <x v="1"/>
    <s v="380 OFFICE SUPPLIES"/>
    <n v="7500"/>
    <m/>
    <n v="7500"/>
    <n v="820.19"/>
    <n v="390.33"/>
    <n v="349.57"/>
    <n v="6861.28"/>
    <n v="361.38"/>
    <n v="6830.92"/>
    <s v=""/>
    <s v=""/>
    <s v=""/>
  </r>
  <r>
    <x v="0"/>
    <s v="100-5-3-30-3120-410"/>
    <s v="GAS &amp; ELECTRIC"/>
    <s v="Expense"/>
    <s v="5 Expense"/>
    <x v="1"/>
    <x v="5"/>
    <x v="24"/>
    <x v="1"/>
    <s v="410 GAS &amp; ELECTRIC"/>
    <n v="14000"/>
    <m/>
    <n v="14000"/>
    <n v="3615.17"/>
    <n v="0"/>
    <n v="3611.79"/>
    <n v="14321.19"/>
    <n v="3182.09"/>
    <n v="14222.07"/>
    <s v=""/>
    <s v=""/>
    <s v=""/>
  </r>
  <r>
    <x v="0"/>
    <s v="100-5-3-30-3120-420"/>
    <s v="TELEPHONE"/>
    <s v="Expense"/>
    <s v="5 Expense"/>
    <x v="1"/>
    <x v="5"/>
    <x v="24"/>
    <x v="1"/>
    <s v="420 TELEPHONE/BROADBAND"/>
    <n v="11520"/>
    <m/>
    <n v="11520"/>
    <n v="2149.08"/>
    <n v="5030.01"/>
    <n v="2139.79"/>
    <n v="9357.2000000000007"/>
    <n v="5085.07"/>
    <n v="20995.69"/>
    <s v=""/>
    <s v=""/>
    <s v=""/>
  </r>
  <r>
    <x v="0"/>
    <s v="100-5-3-30-3120-430"/>
    <s v="OUTSIDE SERVICES"/>
    <s v="Expense"/>
    <s v="5 Expense"/>
    <x v="1"/>
    <x v="5"/>
    <x v="24"/>
    <x v="1"/>
    <s v="430 OUTSIDE SERVICES"/>
    <n v="19965"/>
    <m/>
    <n v="19965"/>
    <n v="2635.7"/>
    <n v="370.3"/>
    <n v="3215.35"/>
    <n v="11870.38"/>
    <n v="2400.38"/>
    <n v="15383.95"/>
    <s v=""/>
    <s v=""/>
    <s v=""/>
  </r>
  <r>
    <x v="0"/>
    <s v="100-5-3-30-3120-431"/>
    <s v="SOFTWARE AND SYSTEM MAINT"/>
    <s v="Expense"/>
    <s v="5 Expense"/>
    <x v="1"/>
    <x v="5"/>
    <x v="24"/>
    <x v="1"/>
    <s v="431 SOFTWARE AND SYSTEMS MAINT"/>
    <n v="8025"/>
    <m/>
    <n v="8025"/>
    <n v="1338"/>
    <n v="0"/>
    <n v="1163"/>
    <n v="8549"/>
    <n v="0"/>
    <n v="0"/>
    <s v=""/>
    <s v=""/>
    <s v=""/>
  </r>
  <r>
    <x v="0"/>
    <s v="100-5-3-30-3120-432"/>
    <s v="TOWING"/>
    <s v="Expense"/>
    <s v="5 Expense"/>
    <x v="1"/>
    <x v="5"/>
    <x v="24"/>
    <x v="1"/>
    <s v="432 TOWING CHARGES"/>
    <n v="4000"/>
    <m/>
    <n v="4000"/>
    <n v="823"/>
    <n v="180"/>
    <n v="0"/>
    <n v="0"/>
    <n v="0"/>
    <n v="0"/>
    <s v=""/>
    <s v=""/>
    <s v=""/>
  </r>
  <r>
    <x v="0"/>
    <s v="100-5-3-30-3120-440"/>
    <s v="VEHICLE REPAIRS"/>
    <s v="Expense"/>
    <s v="5 Expense"/>
    <x v="1"/>
    <x v="5"/>
    <x v="24"/>
    <x v="1"/>
    <s v="440 VEHICLE REPAIRS"/>
    <n v="18000"/>
    <m/>
    <n v="18000"/>
    <n v="2516.6799999999998"/>
    <n v="614.5"/>
    <n v="1366.99"/>
    <n v="13161.03"/>
    <n v="4832.99"/>
    <n v="19481.96"/>
    <s v=""/>
    <s v=""/>
    <s v=""/>
  </r>
  <r>
    <x v="0"/>
    <s v="100-5-3-30-3120-450"/>
    <s v="EQUIP &amp; BLDG REPAIRS"/>
    <s v="Expense"/>
    <s v="5 Expense"/>
    <x v="1"/>
    <x v="5"/>
    <x v="24"/>
    <x v="1"/>
    <s v="450 EQUIP &amp; BLDG REPAIRS"/>
    <n v="3000"/>
    <m/>
    <n v="3000"/>
    <n v="613.91"/>
    <n v="699.25"/>
    <n v="477"/>
    <n v="2968.4"/>
    <n v="0"/>
    <n v="5897.75"/>
    <s v=""/>
    <s v=""/>
    <s v=""/>
  </r>
  <r>
    <x v="0"/>
    <s v="100-5-3-30-3120-460"/>
    <s v="RENTAL OF EQUIPMENT"/>
    <s v="Expense"/>
    <s v="5 Expense"/>
    <x v="1"/>
    <x v="5"/>
    <x v="24"/>
    <x v="1"/>
    <s v="460 RENTAL OF EQUIPMENT"/>
    <n v="1680"/>
    <m/>
    <n v="1680"/>
    <n v="312.73"/>
    <n v="677.79"/>
    <n v="339.5"/>
    <n v="1541.64"/>
    <n v="296.45999999999998"/>
    <n v="1559.23"/>
    <s v=""/>
    <s v=""/>
    <s v=""/>
  </r>
  <r>
    <x v="0"/>
    <s v="100-5-3-30-3120-470"/>
    <s v="TRAINING, CONFERENCES &amp; DUES"/>
    <s v="Expense"/>
    <s v="5 Expense"/>
    <x v="1"/>
    <x v="5"/>
    <x v="24"/>
    <x v="1"/>
    <s v="470 TRAINING, CONFERENCES &amp; DUES"/>
    <n v="17800"/>
    <m/>
    <n v="17800"/>
    <n v="2041.75"/>
    <n v="8389.98"/>
    <n v="724.11"/>
    <n v="11041.59"/>
    <n v="0"/>
    <n v="5044.51"/>
    <s v=""/>
    <s v=""/>
    <s v=""/>
  </r>
  <r>
    <x v="0"/>
    <s v="100-5-3-30-3120-471"/>
    <s v="COLLEGE TUITION EXPENSES"/>
    <s v="Expense"/>
    <s v="5 Expense"/>
    <x v="1"/>
    <x v="5"/>
    <x v="24"/>
    <x v="1"/>
    <s v="471 COLLEGE TUITION EXPENSES"/>
    <n v="12000"/>
    <m/>
    <n v="12000"/>
    <n v="1874"/>
    <n v="0"/>
    <n v="0"/>
    <n v="6122.07"/>
    <n v="0"/>
    <n v="7869.46"/>
    <s v=""/>
    <s v=""/>
    <s v=""/>
  </r>
  <r>
    <x v="0"/>
    <s v="100-5-3-30-3120-480"/>
    <s v="PROFESSIONAL SERVICES (RFP)"/>
    <s v="Expense"/>
    <s v="5 Expense"/>
    <x v="1"/>
    <x v="5"/>
    <x v="24"/>
    <x v="1"/>
    <s v="480 PROFESSIONAL SERVICES (RFP)"/>
    <n v="0"/>
    <m/>
    <n v="0"/>
    <n v="0"/>
    <n v="0"/>
    <n v="0"/>
    <n v="0"/>
    <n v="0"/>
    <n v="0"/>
    <s v=""/>
    <s v=""/>
    <s v=""/>
  </r>
  <r>
    <x v="0"/>
    <s v="100-5-3-30-3120-490"/>
    <s v="MISCELLANEOUS EXPENSES"/>
    <s v="Expense"/>
    <s v="5 Expense"/>
    <x v="1"/>
    <x v="5"/>
    <x v="24"/>
    <x v="1"/>
    <s v="490 MISCELLANEOUS EXPENSES"/>
    <n v="14100"/>
    <m/>
    <n v="14100"/>
    <n v="4000"/>
    <n v="0"/>
    <n v="3018.4"/>
    <n v="12597.16"/>
    <n v="0"/>
    <n v="9701.7800000000007"/>
    <s v=""/>
    <s v=""/>
    <s v=""/>
  </r>
  <r>
    <x v="0"/>
    <s v="100-5-3-30-3120-830"/>
    <s v="SOCIAL SECURITY"/>
    <s v="Expense"/>
    <s v="5 Expense"/>
    <x v="1"/>
    <x v="5"/>
    <x v="24"/>
    <x v="2"/>
    <s v="830 SOCIAL SECURITY"/>
    <n v="177244.19"/>
    <m/>
    <n v="177244.19"/>
    <n v="35878.65"/>
    <n v="0"/>
    <n v="33886.129999999997"/>
    <n v="158911.95000000001"/>
    <n v="32886.959999999999"/>
    <n v="151499.31"/>
    <s v=""/>
    <s v=""/>
    <s v=""/>
  </r>
  <r>
    <x v="0"/>
    <s v="100-5-3-30-3123-102"/>
    <s v="SALARIES -UNION PBA (PR)"/>
    <s v="Expense"/>
    <s v="5 Expense"/>
    <x v="1"/>
    <x v="5"/>
    <x v="25"/>
    <x v="0"/>
    <s v="102 WAGES"/>
    <n v="34870"/>
    <m/>
    <n v="34870"/>
    <n v="0"/>
    <n v="0"/>
    <n v="0"/>
    <n v="0"/>
    <n v="0"/>
    <n v="0"/>
    <s v=""/>
    <s v=""/>
    <s v=""/>
  </r>
  <r>
    <x v="0"/>
    <s v="100-5-3-30-3123-111"/>
    <s v="PART TIME-POLICE (PR)"/>
    <s v="Expense"/>
    <s v="5 Expense"/>
    <x v="1"/>
    <x v="5"/>
    <x v="25"/>
    <x v="0"/>
    <s v="111 BRIEFING PAY"/>
    <n v="54080"/>
    <m/>
    <n v="54080"/>
    <n v="13169"/>
    <n v="0"/>
    <n v="15171"/>
    <n v="54509"/>
    <n v="15600"/>
    <n v="56062.5"/>
    <s v=""/>
    <s v=""/>
    <s v=""/>
  </r>
  <r>
    <x v="0"/>
    <s v="100-5-3-30-3123-120"/>
    <s v="OVERTIME (PR)"/>
    <s v="Expense"/>
    <s v="5 Expense"/>
    <x v="1"/>
    <x v="5"/>
    <x v="25"/>
    <x v="0"/>
    <s v="120 LONGEVITY/OTHER"/>
    <n v="2750"/>
    <m/>
    <n v="2750"/>
    <n v="0"/>
    <n v="0"/>
    <n v="0"/>
    <n v="0"/>
    <n v="0"/>
    <n v="445.09"/>
    <s v=""/>
    <s v=""/>
    <s v=""/>
  </r>
  <r>
    <x v="0"/>
    <s v="100-5-3-30-3123-121"/>
    <s v="SHIFT DIFFERENTIAL (PR)"/>
    <s v="Expense"/>
    <s v="5 Expense"/>
    <x v="1"/>
    <x v="5"/>
    <x v="25"/>
    <x v="0"/>
    <s v="121 LONGEVITY-HOURLY"/>
    <n v="800"/>
    <m/>
    <n v="800"/>
    <n v="0"/>
    <n v="0"/>
    <n v="0"/>
    <n v="0"/>
    <n v="0"/>
    <n v="0"/>
    <s v=""/>
    <s v=""/>
    <s v=""/>
  </r>
  <r>
    <x v="0"/>
    <s v="100-5-3-30-3123-123"/>
    <s v="HOLIDAY PAY (PR)"/>
    <s v="Expense"/>
    <s v="5 Expense"/>
    <x v="1"/>
    <x v="5"/>
    <x v="25"/>
    <x v="0"/>
    <s v="123 123"/>
    <n v="1474"/>
    <m/>
    <n v="1474"/>
    <n v="0"/>
    <n v="0"/>
    <n v="0"/>
    <n v="0"/>
    <n v="0"/>
    <n v="0"/>
    <s v=""/>
    <s v=""/>
    <s v=""/>
  </r>
  <r>
    <x v="0"/>
    <s v="100-5-3-30-3123-124"/>
    <s v="TRAINING PAY (PR)"/>
    <s v="Expense"/>
    <s v="5 Expense"/>
    <x v="1"/>
    <x v="5"/>
    <x v="25"/>
    <x v="0"/>
    <s v="124 124"/>
    <n v="645"/>
    <m/>
    <n v="645"/>
    <n v="0"/>
    <n v="0"/>
    <n v="0"/>
    <n v="0"/>
    <n v="0"/>
    <n v="0"/>
    <s v=""/>
    <s v=""/>
    <s v=""/>
  </r>
  <r>
    <x v="0"/>
    <s v="100-5-3-30-3123-125"/>
    <s v="BRIEFING PAY (PR)"/>
    <s v="Expense"/>
    <s v="5 Expense"/>
    <x v="1"/>
    <x v="5"/>
    <x v="25"/>
    <x v="0"/>
    <s v="125 125"/>
    <n v="1000"/>
    <m/>
    <n v="1000"/>
    <n v="0"/>
    <n v="0"/>
    <n v="0"/>
    <n v="0"/>
    <n v="0"/>
    <n v="0"/>
    <s v=""/>
    <s v=""/>
    <s v=""/>
  </r>
  <r>
    <x v="0"/>
    <s v="100-5-3-30-3123-130"/>
    <s v="LONGEVITY/OTHER (PR)"/>
    <s v="Expense"/>
    <s v="5 Expense"/>
    <x v="1"/>
    <x v="5"/>
    <x v="25"/>
    <x v="0"/>
    <s v="130 LONGEVITY/OTHER"/>
    <n v="675"/>
    <m/>
    <n v="675"/>
    <n v="0"/>
    <n v="0"/>
    <n v="0"/>
    <n v="0"/>
    <n v="0"/>
    <n v="0"/>
    <s v=""/>
    <s v=""/>
    <s v=""/>
  </r>
  <r>
    <x v="0"/>
    <s v="100-5-3-30-3123-220"/>
    <s v="DEPARTMENTAL EQUIPMENT"/>
    <s v="Expense"/>
    <s v="5 Expense"/>
    <x v="1"/>
    <x v="5"/>
    <x v="25"/>
    <x v="3"/>
    <s v="220 DEPARTMENTAL EQUIPMENT"/>
    <n v="500"/>
    <m/>
    <n v="500"/>
    <n v="0"/>
    <n v="0"/>
    <n v="0"/>
    <n v="0"/>
    <n v="0"/>
    <n v="0"/>
    <s v=""/>
    <s v=""/>
    <s v=""/>
  </r>
  <r>
    <x v="0"/>
    <s v="100-5-3-30-3123-221"/>
    <s v="DEPARTMENT TRACKED EQUIPMENT"/>
    <s v="Expense"/>
    <s v="5 Expense"/>
    <x v="1"/>
    <x v="5"/>
    <x v="25"/>
    <x v="3"/>
    <s v="221 DEPARTMENT TRACKED EQUIP"/>
    <n v="850"/>
    <m/>
    <n v="850"/>
    <n v="0"/>
    <n v="0"/>
    <n v="0"/>
    <n v="775"/>
    <n v="0"/>
    <n v="1448"/>
    <s v=""/>
    <s v=""/>
    <s v=""/>
  </r>
  <r>
    <x v="0"/>
    <s v="100-5-3-30-3123-310"/>
    <s v="GAS, OIL AND GREASE"/>
    <s v="Expense"/>
    <s v="5 Expense"/>
    <x v="1"/>
    <x v="5"/>
    <x v="25"/>
    <x v="1"/>
    <s v="310 GAS, OIL AND GREASE"/>
    <n v="0"/>
    <m/>
    <n v="0"/>
    <n v="0"/>
    <n v="0"/>
    <n v="0"/>
    <n v="0"/>
    <n v="0"/>
    <n v="10"/>
    <s v=""/>
    <s v=""/>
    <s v=""/>
  </r>
  <r>
    <x v="0"/>
    <s v="100-5-3-30-3123-320"/>
    <s v="VEHICLE PARTS &amp; SUPPLIES"/>
    <s v="Expense"/>
    <s v="5 Expense"/>
    <x v="1"/>
    <x v="5"/>
    <x v="25"/>
    <x v="1"/>
    <s v="320 VEHICLE PARTS &amp; SUPPLIES"/>
    <n v="0"/>
    <m/>
    <n v="0"/>
    <n v="0"/>
    <n v="0"/>
    <n v="0"/>
    <n v="0"/>
    <n v="0"/>
    <n v="0"/>
    <s v=""/>
    <s v=""/>
    <s v=""/>
  </r>
  <r>
    <x v="0"/>
    <s v="100-5-3-30-3123-360"/>
    <s v="WEARING APPAREL"/>
    <s v="Expense"/>
    <s v="5 Expense"/>
    <x v="1"/>
    <x v="5"/>
    <x v="25"/>
    <x v="1"/>
    <s v="360 WEARING APPAREL"/>
    <n v="2700"/>
    <m/>
    <n v="2700"/>
    <n v="0"/>
    <n v="0"/>
    <n v="0"/>
    <n v="438.99"/>
    <n v="0"/>
    <n v="766.57"/>
    <s v=""/>
    <s v=""/>
    <s v=""/>
  </r>
  <r>
    <x v="0"/>
    <s v="100-5-3-30-3123-430"/>
    <s v="OUTSIDE SERVICES"/>
    <s v="Expense"/>
    <s v="5 Expense"/>
    <x v="1"/>
    <x v="5"/>
    <x v="25"/>
    <x v="1"/>
    <s v="430 OUTSIDE SERVICES"/>
    <n v="938"/>
    <m/>
    <n v="938"/>
    <n v="80.5"/>
    <n v="27.3"/>
    <n v="82.3"/>
    <n v="499.47"/>
    <n v="100.7"/>
    <n v="431.65"/>
    <s v=""/>
    <s v=""/>
    <s v=""/>
  </r>
  <r>
    <x v="0"/>
    <s v="100-5-3-30-3123-440"/>
    <s v="VEHICLE REPAIRS"/>
    <s v="Expense"/>
    <s v="5 Expense"/>
    <x v="1"/>
    <x v="5"/>
    <x v="25"/>
    <x v="1"/>
    <s v="440 VEHICLE REPAIRS"/>
    <n v="0"/>
    <m/>
    <n v="0"/>
    <n v="0"/>
    <n v="0"/>
    <n v="0"/>
    <n v="0"/>
    <n v="0"/>
    <n v="0"/>
    <s v=""/>
    <s v=""/>
    <s v=""/>
  </r>
  <r>
    <x v="0"/>
    <s v="100-5-3-30-3123-470"/>
    <s v="TRAINING, CONF. &amp; DUES"/>
    <s v="Expense"/>
    <s v="5 Expense"/>
    <x v="1"/>
    <x v="5"/>
    <x v="25"/>
    <x v="1"/>
    <s v="470 TRAINING, CONFERENCES &amp; DUES"/>
    <n v="2400"/>
    <m/>
    <n v="2400"/>
    <n v="0"/>
    <n v="0"/>
    <n v="0"/>
    <n v="937"/>
    <n v="3.3"/>
    <n v="439.05"/>
    <s v=""/>
    <s v=""/>
    <s v=""/>
  </r>
  <r>
    <x v="0"/>
    <s v="100-5-3-30-3123-490"/>
    <s v="MISCELLANEOUS EXPENSES"/>
    <s v="Expense"/>
    <s v="5 Expense"/>
    <x v="1"/>
    <x v="5"/>
    <x v="25"/>
    <x v="1"/>
    <s v="490 MISCELLANEOUS EXPENSES"/>
    <n v="3250"/>
    <m/>
    <n v="3250"/>
    <n v="0"/>
    <n v="0"/>
    <n v="0"/>
    <n v="0"/>
    <n v="0"/>
    <n v="0"/>
    <s v=""/>
    <s v=""/>
    <s v=""/>
  </r>
  <r>
    <x v="0"/>
    <s v="100-5-3-30-3123-830"/>
    <s v="SOCIAL SECURITY"/>
    <s v="Expense"/>
    <s v="5 Expense"/>
    <x v="1"/>
    <x v="5"/>
    <x v="25"/>
    <x v="2"/>
    <s v="830 SOCIAL SECURITY"/>
    <n v="7366.87"/>
    <m/>
    <n v="7366.87"/>
    <n v="1007.41"/>
    <n v="0"/>
    <n v="1160.58"/>
    <n v="4151.41"/>
    <n v="1193.3900000000001"/>
    <n v="4322.2299999999996"/>
    <s v=""/>
    <s v=""/>
    <s v=""/>
  </r>
  <r>
    <x v="0"/>
    <s v="100-5-3-30-3310-110"/>
    <s v="PART TIME WAGES (PR)"/>
    <s v="Expense"/>
    <s v="5 Expense"/>
    <x v="1"/>
    <x v="5"/>
    <x v="26"/>
    <x v="0"/>
    <s v="110 PART TIME WAGES"/>
    <n v="32640"/>
    <m/>
    <n v="32640"/>
    <n v="8889.6"/>
    <n v="0"/>
    <n v="8192.6"/>
    <n v="29738.54"/>
    <n v="8510.2000000000007"/>
    <n v="27501.82"/>
    <s v=""/>
    <s v=""/>
    <s v=""/>
  </r>
  <r>
    <x v="0"/>
    <s v="100-5-3-30-3310-220"/>
    <s v="DEPARMENTAL EQUIIPMENT"/>
    <s v="Expense"/>
    <s v="5 Expense"/>
    <x v="1"/>
    <x v="5"/>
    <x v="26"/>
    <x v="3"/>
    <s v="220 DEPARTMENTAL EQUIPMENT"/>
    <n v="350"/>
    <m/>
    <n v="350"/>
    <n v="0"/>
    <n v="0"/>
    <n v="0"/>
    <n v="0"/>
    <n v="0"/>
    <n v="0"/>
    <s v=""/>
    <s v=""/>
    <s v=""/>
  </r>
  <r>
    <x v="0"/>
    <s v="100-5-3-30-3310-340"/>
    <s v="DEPARTMENTAL SUPPLIES"/>
    <s v="Expense"/>
    <s v="5 Expense"/>
    <x v="1"/>
    <x v="5"/>
    <x v="26"/>
    <x v="1"/>
    <s v="340 DEPARTMENTAL SUPPLIES"/>
    <n v="0"/>
    <m/>
    <n v="0"/>
    <n v="0"/>
    <n v="0"/>
    <n v="0"/>
    <n v="0"/>
    <n v="0"/>
    <n v="642"/>
    <s v=""/>
    <s v=""/>
    <s v=""/>
  </r>
  <r>
    <x v="0"/>
    <s v="100-5-3-30-3310-360"/>
    <s v="WEARING APPAREL"/>
    <s v="Expense"/>
    <s v="5 Expense"/>
    <x v="1"/>
    <x v="5"/>
    <x v="26"/>
    <x v="1"/>
    <s v="360 WEARING APPAREL"/>
    <n v="400"/>
    <m/>
    <n v="400"/>
    <n v="0"/>
    <n v="0"/>
    <n v="0"/>
    <n v="87.55"/>
    <n v="0"/>
    <n v="290.10000000000002"/>
    <s v=""/>
    <s v=""/>
    <s v=""/>
  </r>
  <r>
    <x v="0"/>
    <s v="100-5-3-30-3310-830"/>
    <s v="SOCIAL SECURITY"/>
    <s v="Expense"/>
    <s v="5 Expense"/>
    <x v="1"/>
    <x v="5"/>
    <x v="26"/>
    <x v="2"/>
    <s v="830 SOCIAL SECURITY"/>
    <n v="2496.96"/>
    <m/>
    <n v="2496.96"/>
    <n v="680.19"/>
    <n v="0"/>
    <n v="626.73"/>
    <n v="2274.85"/>
    <n v="650.94000000000005"/>
    <n v="2103.69"/>
    <s v=""/>
    <s v=""/>
    <s v=""/>
  </r>
  <r>
    <x v="0"/>
    <s v="100-5-3-40-3410-101"/>
    <s v="SALARIES (PR)"/>
    <s v="Expense"/>
    <s v="5 Expense"/>
    <x v="1"/>
    <x v="6"/>
    <x v="27"/>
    <x v="0"/>
    <s v="101 SALARIES"/>
    <n v="87567"/>
    <m/>
    <n v="87567"/>
    <n v="19794.849999999999"/>
    <n v="0"/>
    <n v="19735.8"/>
    <n v="85850.57"/>
    <n v="16313.02"/>
    <n v="54362.55"/>
    <s v=""/>
    <s v=""/>
    <s v=""/>
  </r>
  <r>
    <x v="0"/>
    <s v="100-5-3-40-3410-102"/>
    <s v="SALARIES-UNION FIRE (PR)"/>
    <s v="Expense"/>
    <s v="5 Expense"/>
    <x v="1"/>
    <x v="6"/>
    <x v="27"/>
    <x v="0"/>
    <s v="102 WAGES"/>
    <n v="479021.34"/>
    <m/>
    <n v="479021.34"/>
    <n v="155845.67000000001"/>
    <n v="0"/>
    <n v="127755.85"/>
    <n v="567782.49"/>
    <n v="125459.48"/>
    <n v="554803.49"/>
    <s v=""/>
    <s v=""/>
    <s v=""/>
  </r>
  <r>
    <x v="0"/>
    <s v="100-5-3-40-3410-103"/>
    <s v="SALARIES-UNION CAPTAINS (PR)"/>
    <s v="Expense"/>
    <s v="5 Expense"/>
    <x v="1"/>
    <x v="6"/>
    <x v="27"/>
    <x v="0"/>
    <s v="103 PART-TIME &amp; TEMPORARY WAGES"/>
    <n v="273362.94"/>
    <m/>
    <n v="273362.94"/>
    <n v="0"/>
    <n v="0"/>
    <n v="0"/>
    <n v="0"/>
    <n v="0"/>
    <n v="0"/>
    <s v=""/>
    <s v=""/>
    <s v=""/>
  </r>
  <r>
    <x v="0"/>
    <s v="100-5-3-40-3410-110"/>
    <s v="PART TIME WAGES (PR)"/>
    <s v="Expense"/>
    <s v="5 Expense"/>
    <x v="1"/>
    <x v="6"/>
    <x v="27"/>
    <x v="0"/>
    <s v="110 PART TIME WAGES"/>
    <n v="22037.599999999999"/>
    <m/>
    <n v="22037.599999999999"/>
    <n v="0"/>
    <n v="0"/>
    <n v="0"/>
    <n v="0"/>
    <n v="3458.29"/>
    <n v="10710.87"/>
    <s v=""/>
    <s v=""/>
    <s v=""/>
  </r>
  <r>
    <x v="0"/>
    <s v="100-5-3-40-3410-111"/>
    <s v="PART TIME-FIREFIGHTERS (PR)"/>
    <s v="Expense"/>
    <s v="5 Expense"/>
    <x v="1"/>
    <x v="6"/>
    <x v="27"/>
    <x v="0"/>
    <s v="111 BRIEFING PAY"/>
    <n v="23922.16"/>
    <m/>
    <n v="23922.16"/>
    <n v="0"/>
    <n v="0"/>
    <n v="644.62"/>
    <n v="9343.91"/>
    <n v="5081.59"/>
    <n v="25045.49"/>
    <s v=""/>
    <s v=""/>
    <s v=""/>
  </r>
  <r>
    <x v="0"/>
    <s v="100-5-3-40-3410-120"/>
    <s v="OVERTIME (PR)"/>
    <s v="Expense"/>
    <s v="5 Expense"/>
    <x v="1"/>
    <x v="6"/>
    <x v="27"/>
    <x v="0"/>
    <s v="120 LONGEVITY/OTHER"/>
    <n v="114908"/>
    <m/>
    <n v="114908"/>
    <n v="24833.82"/>
    <n v="0"/>
    <n v="15115.56"/>
    <n v="79403.289999999994"/>
    <n v="17432.310000000001"/>
    <n v="90101.77"/>
    <s v=""/>
    <s v=""/>
    <s v=""/>
  </r>
  <r>
    <x v="0"/>
    <s v="100-5-3-40-3410-123"/>
    <s v="HOLIDAY PAY (PR)"/>
    <s v="Expense"/>
    <s v="5 Expense"/>
    <x v="1"/>
    <x v="6"/>
    <x v="27"/>
    <x v="0"/>
    <s v="123 123"/>
    <n v="55144.12"/>
    <m/>
    <n v="55144.12"/>
    <n v="4323.72"/>
    <n v="0"/>
    <n v="4330.78"/>
    <n v="47866.69"/>
    <n v="4689.3100000000004"/>
    <n v="46652.42"/>
    <s v=""/>
    <s v=""/>
    <s v=""/>
  </r>
  <r>
    <x v="0"/>
    <s v="100-5-3-40-3410-124"/>
    <s v="TRAINING PAY (PR)"/>
    <s v="Expense"/>
    <s v="5 Expense"/>
    <x v="1"/>
    <x v="6"/>
    <x v="27"/>
    <x v="0"/>
    <s v="124 124"/>
    <n v="47922.84"/>
    <m/>
    <n v="47922.84"/>
    <n v="8303.0499999999993"/>
    <n v="0"/>
    <n v="12408.21"/>
    <n v="39700.36"/>
    <n v="6245.83"/>
    <n v="21262.39"/>
    <s v=""/>
    <s v=""/>
    <s v=""/>
  </r>
  <r>
    <x v="0"/>
    <s v="100-5-3-40-3410-126"/>
    <s v="INCIDENT COMMAND PAY (PR)"/>
    <s v="Expense"/>
    <s v="5 Expense"/>
    <x v="1"/>
    <x v="6"/>
    <x v="27"/>
    <x v="0"/>
    <s v="126 126"/>
    <n v="3000"/>
    <m/>
    <n v="3000"/>
    <n v="393.96"/>
    <n v="0"/>
    <n v="601.72"/>
    <n v="2855.63"/>
    <n v="47.04"/>
    <n v="2132.2399999999998"/>
    <s v=""/>
    <s v=""/>
    <s v=""/>
  </r>
  <r>
    <x v="0"/>
    <s v="100-5-3-40-3410-130"/>
    <s v="LONGEVITY/OTHER (PR)"/>
    <s v="Expense"/>
    <s v="5 Expense"/>
    <x v="1"/>
    <x v="6"/>
    <x v="27"/>
    <x v="0"/>
    <s v="130 LONGEVITY/OTHER"/>
    <n v="20800"/>
    <m/>
    <n v="20800"/>
    <n v="2932.81"/>
    <n v="0"/>
    <n v="2284.56"/>
    <n v="17201.39"/>
    <n v="2222.04"/>
    <n v="17013.2"/>
    <s v=""/>
    <s v=""/>
    <s v=""/>
  </r>
  <r>
    <x v="0"/>
    <s v="100-5-3-40-3410-140"/>
    <s v="SALARY - FIRE EDUCATION (PR)"/>
    <s v="Expense"/>
    <s v="5 Expense"/>
    <x v="1"/>
    <x v="6"/>
    <x v="27"/>
    <x v="0"/>
    <s v="140 SALARIES &amp; WAGES-GRANTS"/>
    <n v="5825"/>
    <m/>
    <n v="5825"/>
    <n v="0"/>
    <n v="0"/>
    <n v="0"/>
    <n v="1800.44"/>
    <n v="0"/>
    <n v="3677.26"/>
    <s v=""/>
    <s v=""/>
    <s v=""/>
  </r>
  <r>
    <x v="0"/>
    <s v="100-5-3-40-3410-220"/>
    <s v="DEPARTMENTAL EQUIPMENT"/>
    <s v="Expense"/>
    <s v="5 Expense"/>
    <x v="1"/>
    <x v="6"/>
    <x v="27"/>
    <x v="3"/>
    <s v="220 DEPARTMENTAL EQUIPMENT"/>
    <n v="0"/>
    <m/>
    <n v="0"/>
    <n v="0"/>
    <n v="0"/>
    <n v="0"/>
    <n v="0"/>
    <n v="0"/>
    <n v="0"/>
    <s v=""/>
    <s v=""/>
    <s v=""/>
  </r>
  <r>
    <x v="0"/>
    <s v="100-5-3-40-3410-221"/>
    <s v="DEPARTMENT TRACKED EQUIPMENT"/>
    <s v="Expense"/>
    <s v="5 Expense"/>
    <x v="1"/>
    <x v="6"/>
    <x v="27"/>
    <x v="3"/>
    <s v="221 DEPARTMENT TRACKED EQUIP"/>
    <n v="31500"/>
    <n v="1521"/>
    <n v="33021"/>
    <n v="821.16"/>
    <n v="1521"/>
    <n v="2303.37"/>
    <n v="7875.73"/>
    <n v="0"/>
    <n v="11185.27"/>
    <s v=""/>
    <s v=""/>
    <s v=""/>
  </r>
  <r>
    <x v="0"/>
    <s v="100-5-3-40-3410-230"/>
    <s v="EQUIPMENT-PROJECT CODE"/>
    <s v="Expense"/>
    <s v="5 Expense"/>
    <x v="1"/>
    <x v="6"/>
    <x v="27"/>
    <x v="3"/>
    <s v="230 EQUIPMENT-PROJECT CODE"/>
    <n v="0"/>
    <m/>
    <n v="0"/>
    <n v="0"/>
    <n v="0"/>
    <n v="0"/>
    <n v="0"/>
    <n v="0"/>
    <n v="0"/>
    <s v=""/>
    <s v=""/>
    <s v=""/>
  </r>
  <r>
    <x v="0"/>
    <s v="100-5-3-40-3410-310"/>
    <s v="GAS, OIL AND GREASE"/>
    <s v="Expense"/>
    <s v="5 Expense"/>
    <x v="1"/>
    <x v="6"/>
    <x v="27"/>
    <x v="1"/>
    <s v="310 GAS, OIL AND GREASE"/>
    <n v="14340"/>
    <m/>
    <n v="14340"/>
    <n v="2541.04"/>
    <n v="0"/>
    <n v="2046.72"/>
    <n v="10486.47"/>
    <n v="1591.46"/>
    <n v="7379.67"/>
    <s v=""/>
    <s v=""/>
    <s v=""/>
  </r>
  <r>
    <x v="0"/>
    <s v="100-5-3-40-3410-320"/>
    <s v="VEHICLE PARTS &amp; SUPPLIES"/>
    <s v="Expense"/>
    <s v="5 Expense"/>
    <x v="1"/>
    <x v="6"/>
    <x v="27"/>
    <x v="1"/>
    <s v="320 VEHICLE PARTS &amp; SUPPLIES"/>
    <n v="0"/>
    <m/>
    <n v="0"/>
    <n v="0"/>
    <n v="0"/>
    <n v="0"/>
    <n v="0"/>
    <n v="0"/>
    <n v="0"/>
    <s v=""/>
    <s v=""/>
    <s v=""/>
  </r>
  <r>
    <x v="0"/>
    <s v="100-5-3-40-3410-330"/>
    <s v="FIRE EDUCATION EXPENDITURES"/>
    <s v="Expense"/>
    <s v="5 Expense"/>
    <x v="1"/>
    <x v="6"/>
    <x v="27"/>
    <x v="1"/>
    <s v="330 GRANT-CHILD PASSANGER GRANT"/>
    <n v="2000"/>
    <m/>
    <n v="2000"/>
    <n v="0"/>
    <n v="0"/>
    <n v="0"/>
    <n v="981.56"/>
    <n v="0"/>
    <n v="1093.72"/>
    <s v=""/>
    <s v=""/>
    <s v=""/>
  </r>
  <r>
    <x v="0"/>
    <s v="100-5-3-40-3410-340"/>
    <s v="DEPARTMENTAL SUPPLIES"/>
    <s v="Expense"/>
    <s v="5 Expense"/>
    <x v="1"/>
    <x v="6"/>
    <x v="27"/>
    <x v="1"/>
    <s v="340 DEPARTMENTAL SUPPLIES"/>
    <n v="7000"/>
    <m/>
    <n v="7000"/>
    <n v="952.54"/>
    <n v="49.85"/>
    <n v="2149.5100000000002"/>
    <n v="10542.65"/>
    <n v="2492"/>
    <n v="7053.22"/>
    <s v=""/>
    <s v=""/>
    <s v=""/>
  </r>
  <r>
    <x v="0"/>
    <s v="100-5-3-40-3410-360"/>
    <s v="WEARING APPAREL"/>
    <s v="Expense"/>
    <s v="5 Expense"/>
    <x v="1"/>
    <x v="6"/>
    <x v="27"/>
    <x v="1"/>
    <s v="360 WEARING APPAREL"/>
    <n v="11590"/>
    <m/>
    <n v="11590"/>
    <n v="7352.21"/>
    <n v="0"/>
    <n v="4870"/>
    <n v="8431.84"/>
    <n v="4500"/>
    <n v="7212.58"/>
    <s v=""/>
    <s v=""/>
    <s v=""/>
  </r>
  <r>
    <x v="0"/>
    <s v="100-5-3-40-3410-380"/>
    <s v="OFFICE SUPPLIES"/>
    <s v="Expense"/>
    <s v="5 Expense"/>
    <x v="1"/>
    <x v="6"/>
    <x v="27"/>
    <x v="1"/>
    <s v="380 OFFICE SUPPLIES"/>
    <n v="850"/>
    <m/>
    <n v="850"/>
    <n v="243.73"/>
    <n v="0"/>
    <n v="63.73"/>
    <n v="795.68"/>
    <n v="498.77"/>
    <n v="848.91"/>
    <s v=""/>
    <s v=""/>
    <s v=""/>
  </r>
  <r>
    <x v="0"/>
    <s v="100-5-3-40-3410-390"/>
    <s v="MISCELLANEOUS SUPPLIES"/>
    <s v="Expense"/>
    <s v="5 Expense"/>
    <x v="1"/>
    <x v="6"/>
    <x v="27"/>
    <x v="1"/>
    <s v="390 MISCELLANEOUS EXPENSE"/>
    <n v="6000"/>
    <m/>
    <n v="6000"/>
    <n v="0"/>
    <n v="0"/>
    <n v="0"/>
    <n v="0"/>
    <n v="0"/>
    <n v="0"/>
    <s v=""/>
    <s v=""/>
    <s v=""/>
  </r>
  <r>
    <x v="0"/>
    <s v="100-5-3-40-3410-410"/>
    <s v="GAS &amp; ELECTRIC"/>
    <s v="Expense"/>
    <s v="5 Expense"/>
    <x v="1"/>
    <x v="6"/>
    <x v="27"/>
    <x v="1"/>
    <s v="410 GAS &amp; ELECTRIC"/>
    <n v="30000"/>
    <m/>
    <n v="30000"/>
    <n v="7352.5"/>
    <n v="0"/>
    <n v="9595.1200000000008"/>
    <n v="29900.29"/>
    <n v="8245.42"/>
    <n v="28279.87"/>
    <s v=""/>
    <s v=""/>
    <s v=""/>
  </r>
  <r>
    <x v="0"/>
    <s v="100-5-3-40-3410-420"/>
    <s v="TELEPHONE"/>
    <s v="Expense"/>
    <s v="5 Expense"/>
    <x v="1"/>
    <x v="6"/>
    <x v="27"/>
    <x v="1"/>
    <s v="420 TELEPHONE/BROADBAND"/>
    <n v="480"/>
    <m/>
    <n v="480"/>
    <n v="25.2"/>
    <n v="0"/>
    <n v="25.2"/>
    <n v="100.8"/>
    <n v="345.79"/>
    <n v="1623.22"/>
    <s v=""/>
    <s v=""/>
    <s v=""/>
  </r>
  <r>
    <x v="0"/>
    <s v="100-5-3-40-3410-430"/>
    <s v="OUTSIDE SERVICES"/>
    <s v="Expense"/>
    <s v="5 Expense"/>
    <x v="1"/>
    <x v="6"/>
    <x v="27"/>
    <x v="1"/>
    <s v="430 OUTSIDE SERVICES"/>
    <n v="15970"/>
    <m/>
    <n v="15970"/>
    <n v="5708.25"/>
    <n v="0"/>
    <n v="6393.24"/>
    <n v="16058.37"/>
    <n v="4571.96"/>
    <n v="9209.18"/>
    <s v=""/>
    <s v=""/>
    <s v=""/>
  </r>
  <r>
    <x v="0"/>
    <s v="100-5-3-40-3410-431"/>
    <s v="SOFTWARE AND SYSTEMS"/>
    <s v="Expense"/>
    <s v="5 Expense"/>
    <x v="1"/>
    <x v="6"/>
    <x v="27"/>
    <x v="1"/>
    <s v="431 SOFTWARE AND SYSTEMS MAINT"/>
    <n v="5650"/>
    <m/>
    <n v="5650"/>
    <n v="0"/>
    <n v="0"/>
    <n v="0"/>
    <n v="0"/>
    <n v="0"/>
    <n v="0"/>
    <s v=""/>
    <s v=""/>
    <s v=""/>
  </r>
  <r>
    <x v="0"/>
    <s v="100-5-3-40-3410-440"/>
    <s v="VEHICLE REPAIRS"/>
    <s v="Expense"/>
    <s v="5 Expense"/>
    <x v="1"/>
    <x v="6"/>
    <x v="27"/>
    <x v="1"/>
    <s v="440 VEHICLE REPAIRS"/>
    <n v="42000"/>
    <m/>
    <n v="42000"/>
    <n v="3191.92"/>
    <n v="63.99"/>
    <n v="166.8"/>
    <n v="25497.39"/>
    <n v="2337.04"/>
    <n v="25726.799999999999"/>
    <s v=""/>
    <s v=""/>
    <s v=""/>
  </r>
  <r>
    <x v="0"/>
    <s v="100-5-3-40-3410-450"/>
    <s v="EQUIP &amp; BLDG REPAIRS"/>
    <s v="Expense"/>
    <s v="5 Expense"/>
    <x v="1"/>
    <x v="6"/>
    <x v="27"/>
    <x v="1"/>
    <s v="450 EQUIP &amp; BLDG REPAIRS"/>
    <n v="14000"/>
    <m/>
    <n v="14000"/>
    <n v="4320.78"/>
    <n v="1088.29"/>
    <n v="1175.75"/>
    <n v="7344.2"/>
    <n v="1392.65"/>
    <n v="8945.41"/>
    <s v=""/>
    <s v=""/>
    <s v=""/>
  </r>
  <r>
    <x v="0"/>
    <s v="100-5-3-40-3410-460"/>
    <s v="RENTAL OF EQUIPMENT"/>
    <s v="Expense"/>
    <s v="5 Expense"/>
    <x v="1"/>
    <x v="6"/>
    <x v="27"/>
    <x v="1"/>
    <s v="460 RENTAL OF EQUIPMENT"/>
    <n v="680"/>
    <m/>
    <n v="680"/>
    <n v="129.56"/>
    <n v="305.10000000000002"/>
    <n v="166.16"/>
    <n v="666.5"/>
    <n v="101.7"/>
    <n v="492.14"/>
    <s v=""/>
    <s v=""/>
    <s v=""/>
  </r>
  <r>
    <x v="0"/>
    <s v="100-5-3-40-3410-470"/>
    <s v="TRAINING, CONF. &amp; DUES"/>
    <s v="Expense"/>
    <s v="5 Expense"/>
    <x v="1"/>
    <x v="6"/>
    <x v="27"/>
    <x v="1"/>
    <s v="470 TRAINING, CONFERENCES &amp; DUES"/>
    <n v="7000"/>
    <m/>
    <n v="7000"/>
    <n v="393.3"/>
    <n v="25"/>
    <n v="392"/>
    <n v="1303.83"/>
    <n v="648.29999999999995"/>
    <n v="1713.38"/>
    <s v=""/>
    <s v=""/>
    <s v=""/>
  </r>
  <r>
    <x v="0"/>
    <s v="100-5-3-40-3410-480"/>
    <s v="PROFESSIONAL SERVICES (RFP)"/>
    <s v="Expense"/>
    <s v="5 Expense"/>
    <x v="1"/>
    <x v="6"/>
    <x v="27"/>
    <x v="1"/>
    <s v="480 PROFESSIONAL SERVICES (RFP)"/>
    <n v="1500"/>
    <m/>
    <n v="1500"/>
    <n v="0"/>
    <n v="0"/>
    <n v="0"/>
    <n v="790.5"/>
    <n v="200"/>
    <n v="4582.5"/>
    <s v=""/>
    <s v=""/>
    <s v=""/>
  </r>
  <r>
    <x v="0"/>
    <s v="100-5-3-40-3410-481"/>
    <s v="VOLUNTEER COMPANIES"/>
    <s v="Expense"/>
    <s v="5 Expense"/>
    <x v="1"/>
    <x v="6"/>
    <x v="27"/>
    <x v="1"/>
    <s v="481 BOARD OF ELECTIONS"/>
    <n v="21750"/>
    <m/>
    <n v="21750"/>
    <n v="0"/>
    <n v="0"/>
    <n v="26.81"/>
    <n v="2776.81"/>
    <n v="0"/>
    <n v="10868.5"/>
    <s v=""/>
    <s v=""/>
    <s v=""/>
  </r>
  <r>
    <x v="0"/>
    <s v="100-5-3-40-3410-490"/>
    <s v="MISCELLANEOUS EXPENSE"/>
    <s v="Expense"/>
    <s v="5 Expense"/>
    <x v="1"/>
    <x v="6"/>
    <x v="27"/>
    <x v="1"/>
    <s v="490 MISCELLANEOUS EXPENSES"/>
    <n v="2500"/>
    <m/>
    <n v="2500"/>
    <n v="0"/>
    <n v="0"/>
    <n v="33.5"/>
    <n v="107.37"/>
    <n v="36.909999999999997"/>
    <n v="470.81"/>
    <s v=""/>
    <s v=""/>
    <s v=""/>
  </r>
  <r>
    <x v="0"/>
    <s v="100-5-3-40-3410-830"/>
    <s v="SOCIAL SECURITY"/>
    <s v="Expense"/>
    <s v="5 Expense"/>
    <x v="1"/>
    <x v="6"/>
    <x v="27"/>
    <x v="2"/>
    <s v="830 SOCIAL SECURITY"/>
    <n v="86713.96"/>
    <m/>
    <n v="86713.96"/>
    <n v="16692.43"/>
    <n v="0"/>
    <n v="14031.53"/>
    <n v="64101.42"/>
    <n v="13842.72"/>
    <n v="62115.29"/>
    <s v=""/>
    <s v=""/>
    <s v=""/>
  </r>
  <r>
    <x v="0"/>
    <s v="100-5-3-40-3420-110"/>
    <s v="PART TIME WAGES (PR)"/>
    <s v="Expense"/>
    <s v="5 Expense"/>
    <x v="1"/>
    <x v="6"/>
    <x v="28"/>
    <x v="0"/>
    <s v="110 PART TIME WAGES"/>
    <n v="0"/>
    <m/>
    <n v="0"/>
    <n v="0"/>
    <n v="0"/>
    <n v="0"/>
    <n v="0"/>
    <n v="0"/>
    <n v="0"/>
    <s v=""/>
    <s v=""/>
    <s v=""/>
  </r>
  <r>
    <x v="0"/>
    <s v="100-5-3-40-3420-111"/>
    <s v="PART TIME-FIRE INSPECTOR (PR)"/>
    <s v="Expense"/>
    <s v="5 Expense"/>
    <x v="1"/>
    <x v="6"/>
    <x v="28"/>
    <x v="0"/>
    <s v="111 BRIEFING PAY"/>
    <n v="5749.61"/>
    <m/>
    <n v="5749.61"/>
    <n v="4809.28"/>
    <n v="0"/>
    <n v="3739.6"/>
    <n v="19385.57"/>
    <n v="1880.87"/>
    <n v="13261.21"/>
    <s v=""/>
    <s v=""/>
    <s v=""/>
  </r>
  <r>
    <x v="0"/>
    <s v="100-5-3-40-3420-120"/>
    <s v="OVERTIME (PR)"/>
    <s v="Expense"/>
    <s v="5 Expense"/>
    <x v="1"/>
    <x v="6"/>
    <x v="28"/>
    <x v="0"/>
    <s v="120 LONGEVITY/OTHER"/>
    <n v="0"/>
    <m/>
    <n v="0"/>
    <n v="0"/>
    <n v="0"/>
    <n v="0"/>
    <n v="191.55"/>
    <n v="360.22"/>
    <n v="0"/>
    <s v=""/>
    <s v=""/>
    <s v=""/>
  </r>
  <r>
    <x v="0"/>
    <s v="100-5-3-40-3420-124"/>
    <s v="TRAINING PAY (PR)"/>
    <s v="Expense"/>
    <s v="5 Expense"/>
    <x v="1"/>
    <x v="6"/>
    <x v="28"/>
    <x v="0"/>
    <s v="124 124"/>
    <n v="740.16"/>
    <m/>
    <n v="740.16"/>
    <n v="0"/>
    <n v="0"/>
    <n v="0"/>
    <n v="0"/>
    <n v="0"/>
    <n v="1451.67"/>
    <s v=""/>
    <s v=""/>
    <s v=""/>
  </r>
  <r>
    <x v="0"/>
    <s v="100-5-3-40-3420-130"/>
    <s v="LONGEVITY/OTHER (PR)"/>
    <s v="Expense"/>
    <s v="5 Expense"/>
    <x v="1"/>
    <x v="6"/>
    <x v="28"/>
    <x v="0"/>
    <s v="130 LONGEVITY/OTHER"/>
    <n v="1200"/>
    <m/>
    <n v="1200"/>
    <n v="0"/>
    <n v="0"/>
    <n v="184.56"/>
    <n v="522.91999999999996"/>
    <n v="184.56"/>
    <n v="799.76"/>
    <s v=""/>
    <s v=""/>
    <s v=""/>
  </r>
  <r>
    <x v="0"/>
    <s v="100-5-3-40-3420-220"/>
    <s v="DEPARTMENTAL EQUIPMENT"/>
    <s v="Expense"/>
    <s v="5 Expense"/>
    <x v="1"/>
    <x v="6"/>
    <x v="28"/>
    <x v="3"/>
    <s v="220 DEPARTMENTAL EQUIPMENT"/>
    <n v="2750"/>
    <m/>
    <n v="2750"/>
    <n v="0"/>
    <n v="0"/>
    <n v="0"/>
    <n v="38.78"/>
    <n v="0"/>
    <n v="579.98"/>
    <s v=""/>
    <s v=""/>
    <s v=""/>
  </r>
  <r>
    <x v="0"/>
    <s v="100-5-3-40-3420-340"/>
    <s v="DEPARTMENTAL SUPPLIES"/>
    <s v="Expense"/>
    <s v="5 Expense"/>
    <x v="1"/>
    <x v="6"/>
    <x v="28"/>
    <x v="1"/>
    <s v="340 DEPARTMENTAL SUPPLIES"/>
    <n v="350"/>
    <m/>
    <n v="350"/>
    <n v="134.75"/>
    <n v="0"/>
    <n v="0"/>
    <n v="0"/>
    <n v="140"/>
    <n v="349.91"/>
    <s v=""/>
    <s v=""/>
    <s v=""/>
  </r>
  <r>
    <x v="0"/>
    <s v="100-5-3-40-3420-380"/>
    <s v="OFFICE SUPPLIES"/>
    <s v="Expense"/>
    <s v="5 Expense"/>
    <x v="1"/>
    <x v="6"/>
    <x v="28"/>
    <x v="1"/>
    <s v="380 OFFICE SUPPLIES"/>
    <n v="750"/>
    <m/>
    <n v="750"/>
    <n v="0"/>
    <n v="0"/>
    <n v="127.85"/>
    <n v="383.48"/>
    <n v="63"/>
    <n v="173.67"/>
    <s v=""/>
    <s v=""/>
    <s v=""/>
  </r>
  <r>
    <x v="0"/>
    <s v="100-5-3-40-3420-420"/>
    <s v="TELEPHONE"/>
    <s v="Expense"/>
    <s v="5 Expense"/>
    <x v="1"/>
    <x v="6"/>
    <x v="28"/>
    <x v="1"/>
    <s v="420 TELEPHONE/BROADBAND"/>
    <n v="0"/>
    <m/>
    <n v="0"/>
    <n v="0"/>
    <n v="0"/>
    <n v="0"/>
    <n v="0"/>
    <n v="345.79"/>
    <n v="1267.3699999999999"/>
    <s v=""/>
    <s v=""/>
    <s v=""/>
  </r>
  <r>
    <x v="0"/>
    <s v="100-5-3-40-3420-430"/>
    <s v="OUTSIDE SERVICES"/>
    <s v="Expense"/>
    <s v="5 Expense"/>
    <x v="1"/>
    <x v="6"/>
    <x v="28"/>
    <x v="1"/>
    <s v="430 OUTSIDE SERVICES"/>
    <n v="480"/>
    <m/>
    <n v="480"/>
    <n v="0"/>
    <n v="0"/>
    <n v="0"/>
    <n v="0"/>
    <n v="0"/>
    <n v="98.39"/>
    <s v=""/>
    <s v=""/>
    <s v=""/>
  </r>
  <r>
    <x v="0"/>
    <s v="100-5-3-40-3420-460"/>
    <s v="RENTAL OF EQUIPMENT"/>
    <s v="Expense"/>
    <s v="5 Expense"/>
    <x v="1"/>
    <x v="6"/>
    <x v="28"/>
    <x v="1"/>
    <s v="460 RENTAL OF EQUIPMENT"/>
    <n v="680"/>
    <m/>
    <n v="680"/>
    <n v="173.97"/>
    <n v="305.01"/>
    <n v="101.67"/>
    <n v="436.75"/>
    <n v="101.67"/>
    <n v="424.36"/>
    <s v=""/>
    <s v=""/>
    <s v=""/>
  </r>
  <r>
    <x v="0"/>
    <s v="100-5-3-40-3420-470"/>
    <s v="TRAINING, CONFERENCES &amp; DUES"/>
    <s v="Expense"/>
    <s v="5 Expense"/>
    <x v="1"/>
    <x v="6"/>
    <x v="28"/>
    <x v="1"/>
    <s v="470 TRAINING, CONFERENCES &amp; DUES"/>
    <n v="750"/>
    <m/>
    <n v="750"/>
    <n v="440"/>
    <n v="0"/>
    <n v="90"/>
    <n v="497"/>
    <n v="0"/>
    <n v="0"/>
    <s v=""/>
    <s v=""/>
    <s v=""/>
  </r>
  <r>
    <x v="0"/>
    <s v="100-5-3-40-3420-490"/>
    <s v="MISCELLANEOUS EXPENSES"/>
    <s v="Expense"/>
    <s v="5 Expense"/>
    <x v="1"/>
    <x v="6"/>
    <x v="28"/>
    <x v="1"/>
    <s v="490 MISCELLANEOUS EXPENSES"/>
    <n v="0"/>
    <m/>
    <n v="0"/>
    <n v="0"/>
    <n v="0"/>
    <n v="0"/>
    <n v="0"/>
    <n v="0"/>
    <n v="0"/>
    <s v=""/>
    <s v=""/>
    <s v=""/>
  </r>
  <r>
    <x v="0"/>
    <s v="100-5-3-40-3420-830"/>
    <s v="SOCIAL SECURITY"/>
    <s v="Expense"/>
    <s v="5 Expense"/>
    <x v="1"/>
    <x v="6"/>
    <x v="28"/>
    <x v="2"/>
    <s v="830 SOCIAL SECURITY"/>
    <n v="588.28"/>
    <m/>
    <n v="588.28"/>
    <n v="359.3"/>
    <n v="0"/>
    <n v="293.97000000000003"/>
    <n v="1501.32"/>
    <n v="181.08"/>
    <n v="1198.2"/>
    <s v=""/>
    <s v=""/>
    <s v=""/>
  </r>
  <r>
    <x v="0"/>
    <s v="100-5-3-90-3510-481"/>
    <s v="DOG CONTROL CONTRACT"/>
    <s v="Expense"/>
    <s v="5 Expense"/>
    <x v="1"/>
    <x v="2"/>
    <x v="29"/>
    <x v="1"/>
    <s v="481 BOARD OF ELECTIONS"/>
    <n v="16543"/>
    <m/>
    <n v="16543"/>
    <n v="16543"/>
    <n v="0"/>
    <n v="0"/>
    <n v="16691"/>
    <n v="0"/>
    <n v="16363"/>
    <s v=""/>
    <s v=""/>
    <s v=""/>
  </r>
  <r>
    <x v="0"/>
    <s v="100-5-3-90-3520-481"/>
    <s v="OTHER ANIMAL CONTROL"/>
    <s v="Expense"/>
    <s v="5 Expense"/>
    <x v="1"/>
    <x v="2"/>
    <x v="30"/>
    <x v="1"/>
    <s v="481 BOARD OF ELECTIONS"/>
    <n v="5000"/>
    <m/>
    <n v="5000"/>
    <n v="5000"/>
    <n v="0"/>
    <n v="5000"/>
    <n v="5000"/>
    <n v="0"/>
    <n v="5000"/>
    <s v=""/>
    <s v=""/>
    <s v=""/>
  </r>
  <r>
    <x v="0"/>
    <s v="100-5-3-90-3989-480"/>
    <s v="PROFESSIONAL SERVIC ES-FIRE"/>
    <s v="Expense"/>
    <s v="5 Expense"/>
    <x v="1"/>
    <x v="2"/>
    <x v="31"/>
    <x v="1"/>
    <s v="480 PROFESSIONAL SERVICES (RFP)"/>
    <n v="0"/>
    <m/>
    <n v="0"/>
    <n v="0"/>
    <n v="0"/>
    <n v="15800"/>
    <n v="44406.86"/>
    <n v="0"/>
    <n v="0"/>
    <s v=""/>
    <s v=""/>
    <s v=""/>
  </r>
  <r>
    <x v="0"/>
    <s v="100-5-5-50-5110-101"/>
    <s v="SALARIES (PR)"/>
    <s v="Expense"/>
    <s v="5 Expense"/>
    <x v="2"/>
    <x v="1"/>
    <x v="32"/>
    <x v="0"/>
    <s v="101 SALARIES"/>
    <n v="89900"/>
    <m/>
    <n v="89900"/>
    <n v="20278.330000000002"/>
    <n v="0"/>
    <n v="20216.14"/>
    <n v="87686.399999999994"/>
    <n v="19882.57"/>
    <n v="86157.82"/>
    <s v=""/>
    <s v=""/>
    <s v=""/>
  </r>
  <r>
    <x v="0"/>
    <s v="100-5-5-50-5110-102"/>
    <s v="WAGES-UNION DPW (PR)"/>
    <s v="Expense"/>
    <s v="5 Expense"/>
    <x v="2"/>
    <x v="1"/>
    <x v="32"/>
    <x v="0"/>
    <s v="102 WAGES"/>
    <n v="333929.12"/>
    <m/>
    <n v="333929.12"/>
    <n v="75331.22"/>
    <n v="0"/>
    <n v="80462.58"/>
    <n v="336436.58"/>
    <n v="81932.66"/>
    <n v="359233.31"/>
    <s v=""/>
    <s v=""/>
    <s v=""/>
  </r>
  <r>
    <x v="0"/>
    <s v="100-5-5-50-5110-115"/>
    <s v="SEASONAL-TEMP WAGES (PR)"/>
    <s v="Expense"/>
    <s v="5 Expense"/>
    <x v="2"/>
    <x v="1"/>
    <x v="32"/>
    <x v="0"/>
    <s v="115 SEASONAL-TEMP WAGES"/>
    <n v="22540"/>
    <m/>
    <n v="22540"/>
    <n v="480.7"/>
    <n v="0"/>
    <n v="0"/>
    <n v="18667.5"/>
    <n v="0"/>
    <n v="10127"/>
    <s v=""/>
    <s v=""/>
    <s v=""/>
  </r>
  <r>
    <x v="0"/>
    <s v="100-5-5-50-5110-120"/>
    <s v="OVERTIME (PR)"/>
    <s v="Expense"/>
    <s v="5 Expense"/>
    <x v="2"/>
    <x v="1"/>
    <x v="32"/>
    <x v="0"/>
    <s v="120 LONGEVITY/OTHER"/>
    <n v="7930"/>
    <m/>
    <n v="7930"/>
    <n v="2217.7199999999998"/>
    <n v="0"/>
    <n v="1137.58"/>
    <n v="11100.14"/>
    <n v="2948.49"/>
    <n v="14374.65"/>
    <s v=""/>
    <s v=""/>
    <s v=""/>
  </r>
  <r>
    <x v="0"/>
    <s v="100-5-5-50-5110-122"/>
    <s v="ON-CALL (PR)"/>
    <s v="Expense"/>
    <s v="5 Expense"/>
    <x v="2"/>
    <x v="1"/>
    <x v="32"/>
    <x v="0"/>
    <s v="122 ON-CALL"/>
    <n v="8300"/>
    <m/>
    <n v="8300"/>
    <n v="2981.35"/>
    <n v="0"/>
    <n v="2367.23"/>
    <n v="8751.09"/>
    <n v="2792.5"/>
    <n v="9357.2900000000009"/>
    <s v=""/>
    <s v=""/>
    <s v=""/>
  </r>
  <r>
    <x v="0"/>
    <s v="100-5-5-50-5110-130"/>
    <s v="LONGEVITY/OTHER (PR)"/>
    <s v="Expense"/>
    <s v="5 Expense"/>
    <x v="2"/>
    <x v="1"/>
    <x v="32"/>
    <x v="0"/>
    <s v="130 LONGEVITY/OTHER"/>
    <n v="7475"/>
    <m/>
    <n v="7475"/>
    <n v="0"/>
    <n v="0"/>
    <n v="97.92"/>
    <n v="7899.92"/>
    <n v="0"/>
    <n v="8825"/>
    <s v=""/>
    <s v=""/>
    <s v=""/>
  </r>
  <r>
    <x v="0"/>
    <s v="100-5-5-50-5110-131"/>
    <s v="LONGEVITY - HOURLY (PR)"/>
    <s v="Expense"/>
    <s v="5 Expense"/>
    <x v="2"/>
    <x v="1"/>
    <x v="32"/>
    <x v="0"/>
    <s v="131 LONGEVITY - HOURLY"/>
    <n v="2923.2"/>
    <m/>
    <n v="2923.2"/>
    <n v="623.6"/>
    <n v="0"/>
    <n v="788.8"/>
    <n v="3051.2"/>
    <n v="816"/>
    <n v="3536"/>
    <s v=""/>
    <s v=""/>
    <s v=""/>
  </r>
  <r>
    <x v="0"/>
    <s v="100-5-5-50-5110-220"/>
    <s v="DEPARTMENTAL EQUIPMENT"/>
    <s v="Expense"/>
    <s v="5 Expense"/>
    <x v="2"/>
    <x v="1"/>
    <x v="32"/>
    <x v="3"/>
    <s v="220 DEPARTMENTAL EQUIPMENT"/>
    <n v="2500"/>
    <m/>
    <n v="2500"/>
    <n v="0"/>
    <n v="0"/>
    <n v="0"/>
    <n v="1000"/>
    <n v="930.17"/>
    <n v="930.17"/>
    <s v=""/>
    <s v=""/>
    <s v=""/>
  </r>
  <r>
    <x v="0"/>
    <s v="100-5-5-50-5110-221"/>
    <s v="DEPARTMENT TRACKED EQUIPMENT"/>
    <s v="Expense"/>
    <s v="5 Expense"/>
    <x v="2"/>
    <x v="1"/>
    <x v="32"/>
    <x v="3"/>
    <s v="221 DEPARTMENT TRACKED EQUIP"/>
    <n v="3450"/>
    <m/>
    <n v="3450"/>
    <n v="397.08"/>
    <n v="0"/>
    <n v="0"/>
    <n v="2929.78"/>
    <n v="0"/>
    <n v="0"/>
    <s v=""/>
    <s v=""/>
    <s v=""/>
  </r>
  <r>
    <x v="0"/>
    <s v="100-5-5-50-5110-310"/>
    <s v="GAS, OIL AND GREASE"/>
    <s v="Expense"/>
    <s v="5 Expense"/>
    <x v="2"/>
    <x v="1"/>
    <x v="32"/>
    <x v="1"/>
    <s v="310 GAS, OIL AND GREASE"/>
    <n v="26053"/>
    <m/>
    <n v="26053"/>
    <n v="3237.43"/>
    <n v="2564.1"/>
    <n v="1761.1"/>
    <n v="23311.25"/>
    <n v="3517.24"/>
    <n v="23324.67"/>
    <s v=""/>
    <s v=""/>
    <s v=""/>
  </r>
  <r>
    <x v="0"/>
    <s v="100-5-5-50-5110-330"/>
    <s v="SUCKER BROOK STABILZATION"/>
    <s v="Expense"/>
    <s v="5 Expense"/>
    <x v="2"/>
    <x v="1"/>
    <x v="32"/>
    <x v="1"/>
    <s v="330 GRANT-CHILD PASSANGER GRANT"/>
    <n v="0"/>
    <m/>
    <n v="0"/>
    <n v="0"/>
    <n v="0"/>
    <n v="0"/>
    <n v="0"/>
    <n v="0"/>
    <n v="3284.35"/>
    <s v=""/>
    <s v=""/>
    <s v=""/>
  </r>
  <r>
    <x v="0"/>
    <s v="100-5-5-50-5110-331"/>
    <s v="2018 HISTORIC ROUTE MARKERS"/>
    <s v="Expense"/>
    <s v="5 Expense"/>
    <x v="2"/>
    <x v="1"/>
    <x v="32"/>
    <x v="1"/>
    <s v="331 2018 HISTORIC ROUTE MARKERS"/>
    <n v="0"/>
    <m/>
    <n v="0"/>
    <n v="0"/>
    <n v="0"/>
    <n v="0"/>
    <n v="50"/>
    <n v="0"/>
    <n v="0"/>
    <s v=""/>
    <s v=""/>
    <s v=""/>
  </r>
  <r>
    <x v="0"/>
    <s v="100-5-5-50-5110-340"/>
    <s v="DEPARTMENTAL SUPPLIES"/>
    <s v="Expense"/>
    <s v="5 Expense"/>
    <x v="2"/>
    <x v="1"/>
    <x v="32"/>
    <x v="1"/>
    <s v="340 DEPARTMENTAL SUPPLIES"/>
    <n v="72000"/>
    <m/>
    <n v="72000"/>
    <n v="8982.35"/>
    <n v="3127.29"/>
    <n v="2244.9499999999998"/>
    <n v="57555.98"/>
    <n v="8798.82"/>
    <n v="59401.14"/>
    <s v=""/>
    <s v=""/>
    <s v=""/>
  </r>
  <r>
    <x v="0"/>
    <s v="100-5-5-50-5110-360"/>
    <s v="WEARING APPAREL"/>
    <s v="Expense"/>
    <s v="5 Expense"/>
    <x v="2"/>
    <x v="1"/>
    <x v="32"/>
    <x v="1"/>
    <s v="360 WEARING APPAREL"/>
    <n v="0"/>
    <m/>
    <n v="0"/>
    <n v="0"/>
    <n v="0"/>
    <n v="0"/>
    <n v="0"/>
    <n v="0"/>
    <n v="0"/>
    <s v=""/>
    <s v=""/>
    <s v=""/>
  </r>
  <r>
    <x v="0"/>
    <s v="100-5-5-50-5110-380"/>
    <s v="OFFICE SUPPLIES"/>
    <s v="Expense"/>
    <s v="5 Expense"/>
    <x v="2"/>
    <x v="1"/>
    <x v="32"/>
    <x v="1"/>
    <s v="380 OFFICE SUPPLIES"/>
    <n v="0"/>
    <m/>
    <n v="0"/>
    <n v="0"/>
    <n v="0"/>
    <n v="0"/>
    <n v="0"/>
    <n v="0"/>
    <n v="0"/>
    <s v=""/>
    <s v=""/>
    <s v=""/>
  </r>
  <r>
    <x v="0"/>
    <s v="100-5-5-50-5110-420"/>
    <s v="TELEPHONE"/>
    <s v="Expense"/>
    <s v="5 Expense"/>
    <x v="2"/>
    <x v="1"/>
    <x v="32"/>
    <x v="1"/>
    <s v="420 TELEPHONE/BROADBAND"/>
    <n v="2400"/>
    <m/>
    <n v="2400"/>
    <n v="150"/>
    <n v="0"/>
    <n v="150"/>
    <n v="600"/>
    <n v="150"/>
    <n v="587"/>
    <s v=""/>
    <s v=""/>
    <s v=""/>
  </r>
  <r>
    <x v="0"/>
    <s v="100-5-5-50-5110-430"/>
    <s v="OUTSIDE SERVICES"/>
    <s v="Expense"/>
    <s v="5 Expense"/>
    <x v="2"/>
    <x v="1"/>
    <x v="32"/>
    <x v="1"/>
    <s v="430 OUTSIDE SERVICES"/>
    <n v="112000"/>
    <m/>
    <n v="112000"/>
    <n v="2501.75"/>
    <n v="8444.5499999999993"/>
    <n v="0"/>
    <n v="125252.17"/>
    <n v="3139.19"/>
    <n v="96303.18"/>
    <s v=""/>
    <s v=""/>
    <s v=""/>
  </r>
  <r>
    <x v="0"/>
    <s v="100-5-5-50-5110-440"/>
    <s v="VEHICLE REPAIRS"/>
    <s v="Expense"/>
    <s v="5 Expense"/>
    <x v="2"/>
    <x v="1"/>
    <x v="32"/>
    <x v="1"/>
    <s v="440 VEHICLE REPAIRS"/>
    <n v="46500"/>
    <m/>
    <n v="46500"/>
    <n v="23008.66"/>
    <n v="6388.36"/>
    <n v="1680.23"/>
    <n v="31005.21"/>
    <n v="10101.52"/>
    <n v="48488.77"/>
    <s v=""/>
    <s v=""/>
    <s v=""/>
  </r>
  <r>
    <x v="0"/>
    <s v="100-5-5-50-5110-450"/>
    <s v="EQUIP &amp; BLDG REPAIRS"/>
    <s v="Expense"/>
    <s v="5 Expense"/>
    <x v="2"/>
    <x v="1"/>
    <x v="32"/>
    <x v="1"/>
    <s v="450 EQUIP &amp; BLDG REPAIRS"/>
    <n v="1000"/>
    <m/>
    <n v="1000"/>
    <n v="350.25"/>
    <n v="0"/>
    <n v="0"/>
    <n v="0"/>
    <n v="0"/>
    <n v="0"/>
    <s v=""/>
    <s v=""/>
    <s v=""/>
  </r>
  <r>
    <x v="0"/>
    <s v="100-5-5-50-5110-460"/>
    <s v="RENTAL OF EQUIPMENT"/>
    <s v="Expense"/>
    <s v="5 Expense"/>
    <x v="2"/>
    <x v="1"/>
    <x v="32"/>
    <x v="1"/>
    <s v="460 RENTAL OF EQUIPMENT"/>
    <n v="6000"/>
    <m/>
    <n v="6000"/>
    <n v="0"/>
    <n v="0"/>
    <n v="752.5"/>
    <n v="1702.5"/>
    <n v="0"/>
    <n v="817"/>
    <s v=""/>
    <s v=""/>
    <s v=""/>
  </r>
  <r>
    <x v="0"/>
    <s v="100-5-5-50-5110-470"/>
    <s v="TRAINING, CONFERENCES &amp; DUES"/>
    <s v="Expense"/>
    <s v="5 Expense"/>
    <x v="2"/>
    <x v="1"/>
    <x v="32"/>
    <x v="1"/>
    <s v="470 TRAINING, CONFERENCES &amp; DUES"/>
    <n v="1500"/>
    <m/>
    <n v="1500"/>
    <n v="-105"/>
    <n v="0"/>
    <n v="35"/>
    <n v="418.3"/>
    <n v="0"/>
    <n v="178.3"/>
    <s v=""/>
    <s v=""/>
    <s v=""/>
  </r>
  <r>
    <x v="0"/>
    <s v="100-5-5-50-5110-480"/>
    <s v="PROFESSIONAL SERVICES (RFP)"/>
    <s v="Expense"/>
    <s v="5 Expense"/>
    <x v="2"/>
    <x v="1"/>
    <x v="32"/>
    <x v="1"/>
    <s v="480 PROFESSIONAL SERVICES (RFP)"/>
    <n v="0"/>
    <m/>
    <n v="0"/>
    <n v="0"/>
    <n v="0"/>
    <n v="0"/>
    <n v="0"/>
    <n v="0"/>
    <n v="0"/>
    <s v=""/>
    <s v=""/>
    <s v=""/>
  </r>
  <r>
    <x v="0"/>
    <s v="100-5-5-50-5110-830"/>
    <s v="SOCIAL SECURITY"/>
    <s v="Expense"/>
    <s v="5 Expense"/>
    <x v="2"/>
    <x v="1"/>
    <x v="32"/>
    <x v="2"/>
    <s v="830 SOCIAL SECURITY"/>
    <n v="36184.35"/>
    <m/>
    <n v="36184.35"/>
    <n v="7671.19"/>
    <n v="0"/>
    <n v="7872.39"/>
    <n v="35442.92"/>
    <n v="8114.84"/>
    <n v="36760.97"/>
    <s v=""/>
    <s v=""/>
    <s v=""/>
  </r>
  <r>
    <x v="0"/>
    <s v="100-5-5-50-5142-120"/>
    <s v="OVERTIME (PR)"/>
    <s v="Expense"/>
    <s v="5 Expense"/>
    <x v="2"/>
    <x v="1"/>
    <x v="33"/>
    <x v="0"/>
    <s v="120 LONGEVITY/OTHER"/>
    <n v="55000"/>
    <m/>
    <n v="55000"/>
    <n v="59322.39"/>
    <n v="0"/>
    <n v="43611.05"/>
    <n v="57826.95"/>
    <n v="26530.61"/>
    <n v="41837.15"/>
    <s v=""/>
    <s v=""/>
    <s v=""/>
  </r>
  <r>
    <x v="0"/>
    <s v="100-5-5-50-5142-220"/>
    <s v="DEPARTMENTAL EQUIPMENT"/>
    <s v="Expense"/>
    <s v="5 Expense"/>
    <x v="2"/>
    <x v="1"/>
    <x v="33"/>
    <x v="3"/>
    <s v="220 DEPARTMENTAL EQUIPMENT"/>
    <n v="6000"/>
    <m/>
    <n v="6000"/>
    <n v="0"/>
    <n v="0"/>
    <n v="0"/>
    <n v="0"/>
    <n v="0"/>
    <n v="4200"/>
    <s v=""/>
    <s v=""/>
    <s v=""/>
  </r>
  <r>
    <x v="0"/>
    <s v="100-5-5-50-5142-310"/>
    <s v="GAS, OIL &amp; GREASE"/>
    <s v="Expense"/>
    <s v="5 Expense"/>
    <x v="2"/>
    <x v="1"/>
    <x v="33"/>
    <x v="1"/>
    <s v="310 GAS, OIL AND GREASE"/>
    <n v="23052.400000000001"/>
    <m/>
    <n v="23052.400000000001"/>
    <n v="13047.23"/>
    <n v="0"/>
    <n v="12360.03"/>
    <n v="18563.740000000002"/>
    <n v="9139.42"/>
    <n v="15889.67"/>
    <s v=""/>
    <s v=""/>
    <s v=""/>
  </r>
  <r>
    <x v="0"/>
    <s v="100-5-5-50-5142-320"/>
    <s v="VEHICLE PARTS &amp; SUPPLIES"/>
    <s v="Expense"/>
    <s v="5 Expense"/>
    <x v="2"/>
    <x v="1"/>
    <x v="33"/>
    <x v="1"/>
    <s v="320 VEHICLE PARTS &amp; SUPPLIES"/>
    <n v="0"/>
    <m/>
    <n v="0"/>
    <n v="0"/>
    <n v="0"/>
    <n v="0"/>
    <n v="0"/>
    <n v="0"/>
    <n v="0"/>
    <s v=""/>
    <s v=""/>
    <s v=""/>
  </r>
  <r>
    <x v="0"/>
    <s v="100-5-5-50-5142-340"/>
    <s v="DEPARTMENTAL SUPPLIES"/>
    <s v="Expense"/>
    <s v="5 Expense"/>
    <x v="2"/>
    <x v="1"/>
    <x v="33"/>
    <x v="1"/>
    <s v="340 DEPARTMENTAL SUPPLIES"/>
    <n v="110000"/>
    <n v="1026.06"/>
    <n v="111026.06"/>
    <n v="52820.73"/>
    <n v="1003.41"/>
    <n v="50256.58"/>
    <n v="101833.3"/>
    <n v="61624.51"/>
    <n v="95823.71"/>
    <s v=""/>
    <s v=""/>
    <s v=""/>
  </r>
  <r>
    <x v="0"/>
    <s v="100-5-5-50-5142-440"/>
    <s v="VEHICLE REPAIRS"/>
    <s v="Expense"/>
    <s v="5 Expense"/>
    <x v="2"/>
    <x v="1"/>
    <x v="33"/>
    <x v="1"/>
    <s v="440 VEHICLE REPAIRS"/>
    <n v="15000"/>
    <m/>
    <n v="15000"/>
    <n v="10388.69"/>
    <n v="2415.7800000000002"/>
    <n v="9163.83"/>
    <n v="17727.36"/>
    <n v="589.98"/>
    <n v="22046.57"/>
    <s v=""/>
    <s v=""/>
    <s v=""/>
  </r>
  <r>
    <x v="0"/>
    <s v="100-5-5-50-5142-830"/>
    <s v="SOCIAL SECURITY"/>
    <s v="Expense"/>
    <s v="5 Expense"/>
    <x v="2"/>
    <x v="1"/>
    <x v="33"/>
    <x v="2"/>
    <s v="830 SOCIAL SECURITY"/>
    <n v="4207.5"/>
    <m/>
    <n v="4207.5"/>
    <n v="4438.21"/>
    <n v="0"/>
    <n v="3268.19"/>
    <n v="4337.72"/>
    <n v="1982.9"/>
    <n v="3136.74"/>
    <s v=""/>
    <s v=""/>
    <s v=""/>
  </r>
  <r>
    <x v="0"/>
    <s v="100-5-5-50-5182-340"/>
    <s v="DEPARTMENTAL SUPPLIES"/>
    <s v="Expense"/>
    <s v="5 Expense"/>
    <x v="2"/>
    <x v="1"/>
    <x v="34"/>
    <x v="1"/>
    <s v="340 DEPARTMENTAL SUPPLIES"/>
    <n v="14000"/>
    <m/>
    <n v="14000"/>
    <n v="243.52"/>
    <n v="665.72"/>
    <n v="4790.08"/>
    <n v="16105.55"/>
    <n v="2357.5700000000002"/>
    <n v="7766.22"/>
    <s v=""/>
    <s v=""/>
    <s v=""/>
  </r>
  <r>
    <x v="0"/>
    <s v="100-5-5-50-5182-410"/>
    <s v="GAS &amp; ELECTRIC"/>
    <s v="Expense"/>
    <s v="5 Expense"/>
    <x v="2"/>
    <x v="1"/>
    <x v="34"/>
    <x v="1"/>
    <s v="410 GAS &amp; ELECTRIC"/>
    <n v="260000"/>
    <m/>
    <n v="260000"/>
    <n v="65663.73"/>
    <n v="0"/>
    <n v="67680.52"/>
    <n v="262785.08"/>
    <n v="61097.27"/>
    <n v="261208.71"/>
    <s v=""/>
    <s v=""/>
    <s v=""/>
  </r>
  <r>
    <x v="0"/>
    <s v="100-5-5-50-5182-430"/>
    <s v="OUTSIDE SERVICES"/>
    <s v="Expense"/>
    <s v="5 Expense"/>
    <x v="2"/>
    <x v="1"/>
    <x v="34"/>
    <x v="1"/>
    <s v="430 OUTSIDE SERVICES"/>
    <n v="2000"/>
    <m/>
    <n v="2000"/>
    <n v="0"/>
    <n v="0"/>
    <n v="0"/>
    <n v="875.49"/>
    <n v="757.05"/>
    <n v="1667.05"/>
    <s v=""/>
    <s v=""/>
    <s v=""/>
  </r>
  <r>
    <x v="0"/>
    <s v="100-5-5-50-5182-470"/>
    <s v="TRAINING, CONFERENCES &amp; DUES"/>
    <s v="Expense"/>
    <s v="5 Expense"/>
    <x v="2"/>
    <x v="1"/>
    <x v="34"/>
    <x v="1"/>
    <s v="470 TRAINING, CONFERENCES &amp; DUES"/>
    <n v="1000"/>
    <m/>
    <n v="1000"/>
    <n v="0"/>
    <n v="0"/>
    <n v="0"/>
    <n v="0"/>
    <n v="0"/>
    <n v="0"/>
    <s v=""/>
    <s v=""/>
    <s v=""/>
  </r>
  <r>
    <x v="0"/>
    <s v="100-5-5-50-5182-491"/>
    <s v="EXPENSE REIMBURSEMENT PUMA"/>
    <s v="Expense"/>
    <s v="5 Expense"/>
    <x v="2"/>
    <x v="1"/>
    <x v="34"/>
    <x v="1"/>
    <s v="491 EXPENSE REIMBURSEMENT PUMA"/>
    <n v="7500"/>
    <m/>
    <n v="7500"/>
    <n v="0"/>
    <n v="0"/>
    <n v="0"/>
    <n v="7500"/>
    <n v="0"/>
    <n v="7500"/>
    <s v=""/>
    <s v=""/>
    <s v=""/>
  </r>
  <r>
    <x v="0"/>
    <s v="100-5-6-90-6410-481"/>
    <s v="CATV-PUBLIC ACCESS"/>
    <s v="Expense"/>
    <s v="5 Expense"/>
    <x v="3"/>
    <x v="2"/>
    <x v="35"/>
    <x v="1"/>
    <s v="481 BOARD OF ELECTIONS"/>
    <n v="22000"/>
    <m/>
    <n v="22000"/>
    <n v="22000"/>
    <n v="0"/>
    <n v="22000"/>
    <n v="22000"/>
    <n v="19100"/>
    <n v="19100"/>
    <s v=""/>
    <s v=""/>
    <s v=""/>
  </r>
  <r>
    <x v="0"/>
    <s v="100-5-6-90-6420-481"/>
    <s v="PROMOTION OF INDUSTRY"/>
    <s v="Expense"/>
    <s v="5 Expense"/>
    <x v="3"/>
    <x v="2"/>
    <x v="36"/>
    <x v="1"/>
    <s v="481 BOARD OF ELECTIONS"/>
    <n v="177016"/>
    <m/>
    <n v="177016"/>
    <n v="29050"/>
    <n v="61500"/>
    <n v="29061.75"/>
    <n v="127063"/>
    <n v="25186.5"/>
    <n v="110723.33"/>
    <s v=""/>
    <s v=""/>
    <s v=""/>
  </r>
  <r>
    <x v="0"/>
    <s v="100-5-7-50-7110-101"/>
    <s v="SALARIES (PR)"/>
    <s v="Expense"/>
    <s v="5 Expense"/>
    <x v="4"/>
    <x v="1"/>
    <x v="37"/>
    <x v="0"/>
    <s v="101 SALARIES"/>
    <n v="127584.2"/>
    <m/>
    <n v="127584.2"/>
    <n v="28458.2"/>
    <n v="0"/>
    <n v="27850.560000000001"/>
    <n v="122815.2"/>
    <n v="15721.44"/>
    <n v="104376.75"/>
    <s v=""/>
    <s v=""/>
    <s v=""/>
  </r>
  <r>
    <x v="0"/>
    <s v="100-5-7-50-7110-102"/>
    <s v="WAGES-UNION DPW (PR)"/>
    <s v="Expense"/>
    <s v="5 Expense"/>
    <x v="4"/>
    <x v="1"/>
    <x v="37"/>
    <x v="0"/>
    <s v="102 WAGES"/>
    <n v="203726"/>
    <m/>
    <n v="203726"/>
    <n v="45401.72"/>
    <n v="0"/>
    <n v="44424.01"/>
    <n v="196053.53"/>
    <n v="51505.65"/>
    <n v="197789.69"/>
    <s v=""/>
    <s v=""/>
    <s v=""/>
  </r>
  <r>
    <x v="0"/>
    <s v="100-5-7-50-7110-115"/>
    <s v="SEASONAL-TEMP WAGES (PR)"/>
    <s v="Expense"/>
    <s v="5 Expense"/>
    <x v="4"/>
    <x v="1"/>
    <x v="37"/>
    <x v="0"/>
    <s v="115 SEASONAL-TEMP WAGES"/>
    <n v="88060"/>
    <m/>
    <n v="88060"/>
    <n v="0"/>
    <n v="0"/>
    <n v="0"/>
    <n v="81876.600000000006"/>
    <n v="0"/>
    <n v="77398.89"/>
    <s v=""/>
    <s v=""/>
    <s v=""/>
  </r>
  <r>
    <x v="0"/>
    <s v="100-5-7-50-7110-120"/>
    <s v="OVERTIME (PR)"/>
    <s v="Expense"/>
    <s v="5 Expense"/>
    <x v="4"/>
    <x v="1"/>
    <x v="37"/>
    <x v="0"/>
    <s v="120 LONGEVITY/OTHER"/>
    <n v="16000"/>
    <m/>
    <n v="16000"/>
    <n v="259.8"/>
    <n v="0"/>
    <n v="550.91"/>
    <n v="9790.43"/>
    <n v="105.11"/>
    <n v="10909.41"/>
    <s v=""/>
    <s v=""/>
    <s v=""/>
  </r>
  <r>
    <x v="0"/>
    <s v="100-5-7-50-7110-130"/>
    <s v="LONGEVITY/OTHER (PR)"/>
    <s v="Expense"/>
    <s v="5 Expense"/>
    <x v="4"/>
    <x v="1"/>
    <x v="37"/>
    <x v="0"/>
    <s v="130 LONGEVITY/OTHER"/>
    <n v="4335"/>
    <m/>
    <n v="4335"/>
    <n v="0"/>
    <n v="0"/>
    <n v="0"/>
    <n v="4335"/>
    <n v="0"/>
    <n v="4335"/>
    <s v=""/>
    <s v=""/>
    <s v=""/>
  </r>
  <r>
    <x v="0"/>
    <s v="100-5-7-50-7110-131"/>
    <s v="LONGEVITY - HOURLY (PR)"/>
    <s v="Expense"/>
    <s v="5 Expense"/>
    <x v="4"/>
    <x v="1"/>
    <x v="37"/>
    <x v="0"/>
    <s v="131 LONGEVITY - HOURLY"/>
    <n v="835.2"/>
    <m/>
    <n v="835.2"/>
    <n v="188.8"/>
    <n v="0"/>
    <n v="192"/>
    <n v="835.2"/>
    <n v="382.4"/>
    <n v="990.2"/>
    <s v=""/>
    <s v=""/>
    <s v=""/>
  </r>
  <r>
    <x v="0"/>
    <s v="100-5-7-50-7110-140"/>
    <s v="SALARY - PROJECT CODE (PR)"/>
    <s v="Expense"/>
    <s v="5 Expense"/>
    <x v="4"/>
    <x v="1"/>
    <x v="37"/>
    <x v="0"/>
    <s v="140 SALARIES &amp; WAGES-GRANTS"/>
    <n v="0"/>
    <m/>
    <n v="0"/>
    <n v="0"/>
    <n v="0"/>
    <n v="0"/>
    <n v="0"/>
    <n v="0"/>
    <n v="0"/>
    <s v=""/>
    <s v=""/>
    <s v=""/>
  </r>
  <r>
    <x v="0"/>
    <s v="100-5-7-50-7110-220"/>
    <s v="DEPARTMENTAL EQUIPMENT"/>
    <s v="Expense"/>
    <s v="5 Expense"/>
    <x v="4"/>
    <x v="1"/>
    <x v="37"/>
    <x v="3"/>
    <s v="220 DEPARTMENTAL EQUIPMENT"/>
    <n v="14450"/>
    <m/>
    <n v="14450"/>
    <n v="0"/>
    <n v="4652.45"/>
    <n v="0"/>
    <n v="18562.96"/>
    <n v="0"/>
    <n v="8334.5499999999993"/>
    <s v=""/>
    <s v=""/>
    <s v=""/>
  </r>
  <r>
    <x v="0"/>
    <s v="100-5-7-50-7110-221"/>
    <s v="DEPARTMENT TRACKED EQUIPMENT"/>
    <s v="Expense"/>
    <s v="5 Expense"/>
    <x v="4"/>
    <x v="1"/>
    <x v="37"/>
    <x v="3"/>
    <s v="221 DEPARTMENT TRACKED EQUIP"/>
    <n v="3695"/>
    <m/>
    <n v="3695"/>
    <n v="0"/>
    <n v="1274"/>
    <n v="191.58"/>
    <n v="2602.6799999999998"/>
    <n v="622.24"/>
    <n v="6310.24"/>
    <s v=""/>
    <s v=""/>
    <s v=""/>
  </r>
  <r>
    <x v="0"/>
    <s v="100-5-7-50-7110-230"/>
    <s v="EQUIPMENT-PROJECTS"/>
    <s v="Expense"/>
    <s v="5 Expense"/>
    <x v="4"/>
    <x v="1"/>
    <x v="37"/>
    <x v="3"/>
    <s v="230 EQUIPMENT-PROJECT CODE"/>
    <n v="0"/>
    <m/>
    <n v="0"/>
    <n v="0"/>
    <n v="0"/>
    <n v="0"/>
    <n v="0"/>
    <n v="0"/>
    <n v="0"/>
    <s v=""/>
    <s v=""/>
    <s v=""/>
  </r>
  <r>
    <x v="0"/>
    <s v="100-5-7-50-7110-310"/>
    <s v="GAS, OIL AND GREASE"/>
    <s v="Expense"/>
    <s v="5 Expense"/>
    <x v="4"/>
    <x v="1"/>
    <x v="37"/>
    <x v="1"/>
    <s v="310 GAS, OIL AND GREASE"/>
    <n v="15065"/>
    <m/>
    <n v="15065"/>
    <n v="1235.1300000000001"/>
    <n v="0"/>
    <n v="1875.92"/>
    <n v="12763.44"/>
    <n v="1605.33"/>
    <n v="10032"/>
    <s v=""/>
    <s v=""/>
    <s v=""/>
  </r>
  <r>
    <x v="0"/>
    <s v="100-5-7-50-7110-320"/>
    <s v="VEHICLE PARTS &amp; SUPPLIES"/>
    <s v="Expense"/>
    <s v="5 Expense"/>
    <x v="4"/>
    <x v="1"/>
    <x v="37"/>
    <x v="1"/>
    <s v="320 VEHICLE PARTS &amp; SUPPLIES"/>
    <n v="0"/>
    <m/>
    <n v="0"/>
    <n v="0"/>
    <n v="0"/>
    <n v="0"/>
    <n v="0"/>
    <n v="0"/>
    <n v="0"/>
    <s v=""/>
    <s v=""/>
    <s v=""/>
  </r>
  <r>
    <x v="0"/>
    <s v="100-5-7-50-7110-330"/>
    <s v="SPECIAL PROJECTS-LAGOON PARK"/>
    <s v="Expense"/>
    <s v="5 Expense"/>
    <x v="4"/>
    <x v="1"/>
    <x v="37"/>
    <x v="1"/>
    <s v="330 GRANT-CHILD PASSANGER GRANT"/>
    <n v="0"/>
    <m/>
    <n v="0"/>
    <n v="0"/>
    <n v="0"/>
    <n v="0"/>
    <n v="0"/>
    <n v="0"/>
    <n v="1610"/>
    <s v=""/>
    <s v=""/>
    <s v=""/>
  </r>
  <r>
    <x v="0"/>
    <s v="100-5-7-50-7110-331"/>
    <s v="SPECIAL PROJECT- DONATIONS"/>
    <s v="Expense"/>
    <s v="5 Expense"/>
    <x v="4"/>
    <x v="1"/>
    <x v="37"/>
    <x v="1"/>
    <s v="331 2018 HISTORIC ROUTE MARKERS"/>
    <n v="0"/>
    <m/>
    <n v="0"/>
    <n v="0"/>
    <n v="0"/>
    <n v="0"/>
    <n v="2263.02"/>
    <n v="0"/>
    <n v="4015.26"/>
    <s v=""/>
    <s v=""/>
    <s v=""/>
  </r>
  <r>
    <x v="0"/>
    <s v="100-5-7-50-7110-332"/>
    <s v="SPECIAL PROJECT-FLAGPOLE"/>
    <s v="Expense"/>
    <s v="5 Expense"/>
    <x v="4"/>
    <x v="1"/>
    <x v="37"/>
    <x v="1"/>
    <s v="332 SPECIAL PROJECT-FLAGPOLE"/>
    <n v="0"/>
    <m/>
    <n v="0"/>
    <n v="0"/>
    <n v="0"/>
    <n v="0"/>
    <n v="495"/>
    <n v="0"/>
    <n v="0"/>
    <s v=""/>
    <s v=""/>
    <s v=""/>
  </r>
  <r>
    <x v="0"/>
    <s v="100-5-7-50-7110-333"/>
    <s v="SPECIAL PROJECT-STORY WALK"/>
    <s v="Expense"/>
    <s v="5 Expense"/>
    <x v="4"/>
    <x v="1"/>
    <x v="37"/>
    <x v="1"/>
    <s v="333 SPECIAL PROJECT-STORY WALK"/>
    <n v="0"/>
    <m/>
    <n v="0"/>
    <n v="0"/>
    <n v="0"/>
    <n v="0"/>
    <n v="1052.44"/>
    <n v="0"/>
    <n v="0"/>
    <s v=""/>
    <s v=""/>
    <s v=""/>
  </r>
  <r>
    <x v="0"/>
    <s v="100-5-7-50-7110-340"/>
    <s v="DEPARTMENTAL SUPPLIES"/>
    <s v="Expense"/>
    <s v="5 Expense"/>
    <x v="4"/>
    <x v="1"/>
    <x v="37"/>
    <x v="1"/>
    <s v="340 DEPARTMENTAL SUPPLIES"/>
    <n v="16000"/>
    <m/>
    <n v="16000"/>
    <n v="2695.19"/>
    <n v="1678.26"/>
    <n v="4245.8599999999997"/>
    <n v="14665.36"/>
    <n v="904.92"/>
    <n v="10738.21"/>
    <s v=""/>
    <s v=""/>
    <s v=""/>
  </r>
  <r>
    <x v="0"/>
    <s v="100-5-7-50-7110-350"/>
    <s v="BUILDING SUPPLIES"/>
    <s v="Expense"/>
    <s v="5 Expense"/>
    <x v="4"/>
    <x v="1"/>
    <x v="37"/>
    <x v="1"/>
    <s v="350 BUILDING SUPPLIES"/>
    <n v="13250"/>
    <m/>
    <n v="13250"/>
    <n v="1431.2"/>
    <n v="55.96"/>
    <n v="1.85"/>
    <n v="8716.14"/>
    <n v="517.04"/>
    <n v="20773.21"/>
    <s v=""/>
    <s v=""/>
    <s v=""/>
  </r>
  <r>
    <x v="0"/>
    <s v="100-5-7-50-7110-360"/>
    <s v="WEARING APPAREL"/>
    <s v="Expense"/>
    <s v="5 Expense"/>
    <x v="4"/>
    <x v="1"/>
    <x v="37"/>
    <x v="1"/>
    <s v="360 WEARING APPAREL"/>
    <n v="0"/>
    <m/>
    <n v="0"/>
    <n v="0"/>
    <n v="0"/>
    <n v="0"/>
    <n v="0"/>
    <n v="0"/>
    <n v="0"/>
    <s v=""/>
    <s v=""/>
    <s v=""/>
  </r>
  <r>
    <x v="0"/>
    <s v="100-5-7-50-7110-370"/>
    <s v="LANDSCAPE SUPPLIES"/>
    <s v="Expense"/>
    <s v="5 Expense"/>
    <x v="4"/>
    <x v="1"/>
    <x v="37"/>
    <x v="1"/>
    <s v="370 LANDSCAPE SUPPLIES"/>
    <n v="37265"/>
    <m/>
    <n v="37265"/>
    <n v="19.920000000000002"/>
    <n v="13939.35"/>
    <n v="0"/>
    <n v="34947.870000000003"/>
    <n v="34.979999999999997"/>
    <n v="36036.080000000002"/>
    <s v=""/>
    <s v=""/>
    <s v=""/>
  </r>
  <r>
    <x v="0"/>
    <s v="100-5-7-50-7110-380"/>
    <s v="OFFICE SUPPLIES"/>
    <s v="Expense"/>
    <s v="5 Expense"/>
    <x v="4"/>
    <x v="1"/>
    <x v="37"/>
    <x v="1"/>
    <s v="380 OFFICE SUPPLIES"/>
    <n v="0"/>
    <m/>
    <n v="0"/>
    <n v="0"/>
    <n v="0"/>
    <n v="0"/>
    <n v="0"/>
    <n v="0"/>
    <n v="0"/>
    <s v=""/>
    <s v=""/>
    <s v=""/>
  </r>
  <r>
    <x v="0"/>
    <s v="100-5-7-50-7110-410"/>
    <s v="GAS &amp; ELECTRIC"/>
    <s v="Expense"/>
    <s v="5 Expense"/>
    <x v="4"/>
    <x v="1"/>
    <x v="37"/>
    <x v="1"/>
    <s v="410 GAS &amp; ELECTRIC"/>
    <n v="14500"/>
    <m/>
    <n v="14500"/>
    <n v="3560.18"/>
    <n v="0"/>
    <n v="3061.16"/>
    <n v="12971.63"/>
    <n v="3213.85"/>
    <n v="14105.79"/>
    <s v=""/>
    <s v=""/>
    <s v=""/>
  </r>
  <r>
    <x v="0"/>
    <s v="100-5-7-50-7110-420"/>
    <s v="TELEPHONE"/>
    <s v="Expense"/>
    <s v="5 Expense"/>
    <x v="4"/>
    <x v="1"/>
    <x v="37"/>
    <x v="1"/>
    <s v="420 TELEPHONE/BROADBAND"/>
    <n v="1800"/>
    <m/>
    <n v="1800"/>
    <n v="75"/>
    <n v="0"/>
    <n v="75"/>
    <n v="300"/>
    <n v="399.3"/>
    <n v="1591.58"/>
    <s v=""/>
    <s v=""/>
    <s v=""/>
  </r>
  <r>
    <x v="0"/>
    <s v="100-5-7-50-7110-430"/>
    <s v="OUTSIDE SERVICES"/>
    <s v="Expense"/>
    <s v="5 Expense"/>
    <x v="4"/>
    <x v="1"/>
    <x v="37"/>
    <x v="1"/>
    <s v="430 OUTSIDE SERVICES"/>
    <n v="11000"/>
    <m/>
    <n v="11000"/>
    <n v="630"/>
    <n v="1110"/>
    <n v="626.75"/>
    <n v="10883.48"/>
    <n v="1623.64"/>
    <n v="10191.34"/>
    <s v=""/>
    <s v=""/>
    <s v=""/>
  </r>
  <r>
    <x v="0"/>
    <s v="100-5-7-50-7110-440"/>
    <s v="VEHICLE REPAIRS"/>
    <s v="Expense"/>
    <s v="5 Expense"/>
    <x v="4"/>
    <x v="1"/>
    <x v="37"/>
    <x v="1"/>
    <s v="440 VEHICLE REPAIRS"/>
    <n v="7450"/>
    <m/>
    <n v="7450"/>
    <n v="2709.25"/>
    <n v="671.1"/>
    <n v="1650.67"/>
    <n v="5287.13"/>
    <n v="2403.27"/>
    <n v="10253.15"/>
    <s v=""/>
    <s v=""/>
    <s v=""/>
  </r>
  <r>
    <x v="0"/>
    <s v="100-5-7-50-7110-450"/>
    <s v="EQUIP &amp; BLDG REPAIRS"/>
    <s v="Expense"/>
    <s v="5 Expense"/>
    <x v="4"/>
    <x v="1"/>
    <x v="37"/>
    <x v="1"/>
    <s v="450 EQUIP &amp; BLDG REPAIRS"/>
    <n v="8570"/>
    <m/>
    <n v="8570"/>
    <n v="1214.94"/>
    <n v="108.35"/>
    <n v="1918.29"/>
    <n v="6355.68"/>
    <n v="611.32000000000005"/>
    <n v="8380.2900000000009"/>
    <s v=""/>
    <s v=""/>
    <s v=""/>
  </r>
  <r>
    <x v="0"/>
    <s v="100-5-7-50-7110-460"/>
    <s v="RENTAL OF EQUIPMENT"/>
    <s v="Expense"/>
    <s v="5 Expense"/>
    <x v="4"/>
    <x v="1"/>
    <x v="37"/>
    <x v="1"/>
    <s v="460 RENTAL OF EQUIPMENT"/>
    <n v="1000"/>
    <m/>
    <n v="1000"/>
    <n v="0"/>
    <n v="0"/>
    <n v="0"/>
    <n v="230"/>
    <n v="0"/>
    <n v="0"/>
    <s v=""/>
    <s v=""/>
    <s v=""/>
  </r>
  <r>
    <x v="0"/>
    <s v="100-5-7-50-7110-470"/>
    <s v="TRAINING, CONFERENCES &amp; DUES"/>
    <s v="Expense"/>
    <s v="5 Expense"/>
    <x v="4"/>
    <x v="1"/>
    <x v="37"/>
    <x v="1"/>
    <s v="470 TRAINING, CONFERENCES &amp; DUES"/>
    <n v="6000"/>
    <m/>
    <n v="6000"/>
    <n v="517.70000000000005"/>
    <n v="0"/>
    <n v="655.23"/>
    <n v="5553.18"/>
    <n v="360"/>
    <n v="3243.1"/>
    <s v=""/>
    <s v=""/>
    <s v=""/>
  </r>
  <r>
    <x v="0"/>
    <s v="100-5-7-50-7110-480"/>
    <s v="PROFESSIONAL SERVICES (RFP)"/>
    <s v="Expense"/>
    <s v="5 Expense"/>
    <x v="4"/>
    <x v="1"/>
    <x v="37"/>
    <x v="1"/>
    <s v="480 PROFESSIONAL SERVICES (RFP)"/>
    <n v="320"/>
    <m/>
    <n v="320"/>
    <n v="0"/>
    <n v="0"/>
    <n v="0"/>
    <n v="48"/>
    <n v="48"/>
    <n v="48"/>
    <s v=""/>
    <s v=""/>
    <s v=""/>
  </r>
  <r>
    <x v="0"/>
    <s v="100-5-7-50-7110-830"/>
    <s v="SOCIAL SECURITY"/>
    <s v="Expense"/>
    <s v="5 Expense"/>
    <x v="4"/>
    <x v="1"/>
    <x v="37"/>
    <x v="2"/>
    <s v="830 SOCIAL SECURITY"/>
    <n v="33701.39"/>
    <m/>
    <n v="33701.39"/>
    <n v="5490.42"/>
    <n v="0"/>
    <n v="5317.62"/>
    <n v="30582.37"/>
    <n v="4971.21"/>
    <n v="29150.16"/>
    <s v=""/>
    <s v=""/>
    <s v=""/>
  </r>
  <r>
    <x v="0"/>
    <s v="100-5-7-70-7180-101"/>
    <s v="SALARIES (PR)"/>
    <s v="Expense"/>
    <s v="5 Expense"/>
    <x v="4"/>
    <x v="7"/>
    <x v="38"/>
    <x v="0"/>
    <s v="101 SALARIES"/>
    <n v="8925"/>
    <m/>
    <n v="8925"/>
    <n v="2018.24"/>
    <n v="0"/>
    <n v="2169.36"/>
    <n v="8549.33"/>
    <n v="0"/>
    <n v="7217.16"/>
    <s v=""/>
    <s v=""/>
    <s v=""/>
  </r>
  <r>
    <x v="0"/>
    <s v="100-5-7-70-7180-115"/>
    <s v="SEASONAL-TEMP WAGES (PR)"/>
    <s v="Expense"/>
    <s v="5 Expense"/>
    <x v="4"/>
    <x v="7"/>
    <x v="38"/>
    <x v="0"/>
    <s v="115 SEASONAL-TEMP WAGES"/>
    <n v="91481.25"/>
    <m/>
    <n v="91481.25"/>
    <n v="0"/>
    <n v="0"/>
    <n v="0"/>
    <n v="67165.25"/>
    <n v="0"/>
    <n v="64392.93"/>
    <s v=""/>
    <s v=""/>
    <s v=""/>
  </r>
  <r>
    <x v="0"/>
    <s v="100-5-7-70-7180-220"/>
    <s v="DEPARTMENTAL EQUIPMENT"/>
    <s v="Expense"/>
    <s v="5 Expense"/>
    <x v="4"/>
    <x v="7"/>
    <x v="38"/>
    <x v="3"/>
    <s v="220 DEPARTMENTAL EQUIPMENT"/>
    <n v="0"/>
    <m/>
    <n v="0"/>
    <n v="0"/>
    <n v="0"/>
    <n v="0"/>
    <n v="4200"/>
    <n v="0"/>
    <n v="0"/>
    <s v=""/>
    <s v=""/>
    <s v=""/>
  </r>
  <r>
    <x v="0"/>
    <s v="100-5-7-70-7180-330"/>
    <s v="KERSHAW BEACH CLEANUP"/>
    <s v="Expense"/>
    <s v="5 Expense"/>
    <x v="4"/>
    <x v="7"/>
    <x v="38"/>
    <x v="1"/>
    <s v="330 GRANT-CHILD PASSANGER GRANT"/>
    <n v="0"/>
    <m/>
    <n v="0"/>
    <n v="0"/>
    <n v="0"/>
    <n v="0"/>
    <n v="0"/>
    <n v="0"/>
    <n v="0"/>
    <s v=""/>
    <s v=""/>
    <s v=""/>
  </r>
  <r>
    <x v="0"/>
    <s v="100-5-7-70-7180-340"/>
    <s v="DEPARTMENTAL SUPPLIES"/>
    <s v="Expense"/>
    <s v="5 Expense"/>
    <x v="4"/>
    <x v="7"/>
    <x v="38"/>
    <x v="1"/>
    <s v="340 DEPARTMENTAL SUPPLIES"/>
    <n v="5140"/>
    <m/>
    <n v="5140"/>
    <n v="72"/>
    <n v="928"/>
    <n v="0"/>
    <n v="4053.02"/>
    <n v="0"/>
    <n v="2099.0700000000002"/>
    <s v=""/>
    <s v=""/>
    <s v=""/>
  </r>
  <r>
    <x v="0"/>
    <s v="100-5-7-70-7180-350"/>
    <s v="BUILDING SUPPLIES"/>
    <s v="Expense"/>
    <s v="5 Expense"/>
    <x v="4"/>
    <x v="7"/>
    <x v="38"/>
    <x v="1"/>
    <s v="350 BUILDING SUPPLIES"/>
    <n v="500"/>
    <m/>
    <n v="500"/>
    <n v="0"/>
    <n v="0"/>
    <n v="0"/>
    <n v="147.74"/>
    <n v="0"/>
    <n v="211.06"/>
    <s v=""/>
    <s v=""/>
    <s v=""/>
  </r>
  <r>
    <x v="0"/>
    <s v="100-5-7-70-7180-360"/>
    <s v="WEARING APPAREL"/>
    <s v="Expense"/>
    <s v="5 Expense"/>
    <x v="4"/>
    <x v="7"/>
    <x v="38"/>
    <x v="1"/>
    <s v="360 WEARING APPAREL"/>
    <n v="1100"/>
    <m/>
    <n v="1100"/>
    <n v="0"/>
    <n v="0"/>
    <n v="0"/>
    <n v="889.97"/>
    <n v="0"/>
    <n v="884.39"/>
    <s v=""/>
    <s v=""/>
    <s v=""/>
  </r>
  <r>
    <x v="0"/>
    <s v="100-5-7-70-7180-370"/>
    <s v="LANDSCAPE SUPPLIES"/>
    <s v="Expense"/>
    <s v="5 Expense"/>
    <x v="4"/>
    <x v="7"/>
    <x v="38"/>
    <x v="1"/>
    <s v="370 LANDSCAPE SUPPLIES"/>
    <n v="3000"/>
    <m/>
    <n v="3000"/>
    <n v="0"/>
    <n v="0"/>
    <n v="0"/>
    <n v="1751.01"/>
    <n v="0"/>
    <n v="0"/>
    <s v=""/>
    <s v=""/>
    <s v=""/>
  </r>
  <r>
    <x v="0"/>
    <s v="100-5-7-70-7180-380"/>
    <s v="OFFICE SUPPLIES"/>
    <s v="Expense"/>
    <s v="5 Expense"/>
    <x v="4"/>
    <x v="7"/>
    <x v="38"/>
    <x v="1"/>
    <s v="380 OFFICE SUPPLIES"/>
    <n v="100"/>
    <m/>
    <n v="100"/>
    <n v="0"/>
    <n v="0"/>
    <n v="0"/>
    <n v="76.55"/>
    <n v="0"/>
    <n v="0"/>
    <s v=""/>
    <s v=""/>
    <s v=""/>
  </r>
  <r>
    <x v="0"/>
    <s v="100-5-7-70-7180-410"/>
    <s v="GAS &amp; ELECTRIC"/>
    <s v="Expense"/>
    <s v="5 Expense"/>
    <x v="4"/>
    <x v="7"/>
    <x v="38"/>
    <x v="1"/>
    <s v="410 GAS &amp; ELECTRIC"/>
    <n v="3182"/>
    <m/>
    <n v="3182"/>
    <n v="928.03"/>
    <n v="0"/>
    <n v="999.48"/>
    <n v="4555.1499999999996"/>
    <n v="824"/>
    <n v="4868.1400000000003"/>
    <s v=""/>
    <s v=""/>
    <s v=""/>
  </r>
  <r>
    <x v="0"/>
    <s v="100-5-7-70-7180-420"/>
    <s v="TELEPHONE"/>
    <s v="Expense"/>
    <s v="5 Expense"/>
    <x v="4"/>
    <x v="7"/>
    <x v="38"/>
    <x v="1"/>
    <s v="420 TELEPHONE/BROADBAND"/>
    <n v="360"/>
    <m/>
    <n v="360"/>
    <n v="0"/>
    <n v="0"/>
    <n v="0"/>
    <n v="0"/>
    <n v="56.08"/>
    <n v="249.64"/>
    <s v=""/>
    <s v=""/>
    <s v=""/>
  </r>
  <r>
    <x v="0"/>
    <s v="100-5-7-70-7180-430"/>
    <s v="OUTSIDE SERVICES"/>
    <s v="Expense"/>
    <s v="5 Expense"/>
    <x v="4"/>
    <x v="7"/>
    <x v="38"/>
    <x v="1"/>
    <s v="430 OUTSIDE SERVICES"/>
    <n v="1010"/>
    <m/>
    <n v="1010"/>
    <n v="0"/>
    <n v="0"/>
    <n v="219"/>
    <n v="483.32"/>
    <n v="0"/>
    <n v="471.82"/>
    <s v=""/>
    <s v=""/>
    <s v=""/>
  </r>
  <r>
    <x v="0"/>
    <s v="100-5-7-70-7180-450"/>
    <s v="EQUIP &amp; BLDG REPAIRS"/>
    <s v="Expense"/>
    <s v="5 Expense"/>
    <x v="4"/>
    <x v="7"/>
    <x v="38"/>
    <x v="1"/>
    <s v="450 EQUIP &amp; BLDG REPAIRS"/>
    <n v="250"/>
    <m/>
    <n v="250"/>
    <n v="0"/>
    <n v="0"/>
    <n v="0"/>
    <n v="0"/>
    <n v="0"/>
    <n v="0"/>
    <s v=""/>
    <s v=""/>
    <s v=""/>
  </r>
  <r>
    <x v="0"/>
    <s v="100-5-7-70-7180-470"/>
    <s v="TRAINING, CONFERENCES &amp; DUES"/>
    <s v="Expense"/>
    <s v="5 Expense"/>
    <x v="4"/>
    <x v="7"/>
    <x v="38"/>
    <x v="1"/>
    <s v="470 TRAINING, CONFERENCES &amp; DUES"/>
    <n v="350"/>
    <m/>
    <n v="350"/>
    <n v="0"/>
    <n v="0"/>
    <n v="0"/>
    <n v="0"/>
    <n v="0"/>
    <n v="0"/>
    <s v=""/>
    <s v=""/>
    <s v=""/>
  </r>
  <r>
    <x v="0"/>
    <s v="100-5-7-70-7180-830"/>
    <s v="SOCIAL SECURITY"/>
    <s v="Expense"/>
    <s v="5 Expense"/>
    <x v="4"/>
    <x v="7"/>
    <x v="38"/>
    <x v="2"/>
    <s v="830 SOCIAL SECURITY"/>
    <n v="7681.08"/>
    <m/>
    <n v="7681.08"/>
    <n v="149.86000000000001"/>
    <n v="0"/>
    <n v="161.88999999999999"/>
    <n v="5774"/>
    <n v="0"/>
    <n v="5414.03"/>
    <s v=""/>
    <s v=""/>
    <s v=""/>
  </r>
  <r>
    <x v="0"/>
    <s v="100-5-7-70-7310-101"/>
    <s v="SALARIES (PR)"/>
    <s v="Expense"/>
    <s v="5 Expense"/>
    <x v="4"/>
    <x v="7"/>
    <x v="39"/>
    <x v="0"/>
    <s v="101 SALARIES"/>
    <n v="8925"/>
    <m/>
    <n v="8925"/>
    <n v="2018.24"/>
    <n v="0"/>
    <n v="2169.36"/>
    <n v="8549.33"/>
    <n v="837.43"/>
    <n v="8054.59"/>
    <s v=""/>
    <s v=""/>
    <s v=""/>
  </r>
  <r>
    <x v="0"/>
    <s v="100-5-7-70-7310-120"/>
    <s v="OVERTIME (PR)"/>
    <s v="Expense"/>
    <s v="5 Expense"/>
    <x v="4"/>
    <x v="7"/>
    <x v="39"/>
    <x v="0"/>
    <s v="120 LONGEVITY/OTHER"/>
    <n v="0"/>
    <m/>
    <n v="0"/>
    <n v="0"/>
    <n v="0"/>
    <n v="0"/>
    <n v="0"/>
    <n v="0"/>
    <n v="0"/>
    <s v=""/>
    <s v=""/>
    <s v=""/>
  </r>
  <r>
    <x v="0"/>
    <s v="100-5-7-70-7310-340"/>
    <s v="DEPARTMENT SUPPLIES"/>
    <s v="Expense"/>
    <s v="5 Expense"/>
    <x v="4"/>
    <x v="7"/>
    <x v="39"/>
    <x v="1"/>
    <s v="340 DEPARTMENTAL SUPPLIES"/>
    <n v="150"/>
    <m/>
    <n v="150"/>
    <n v="0"/>
    <n v="0"/>
    <n v="0"/>
    <n v="0"/>
    <n v="0"/>
    <n v="0"/>
    <s v=""/>
    <s v=""/>
    <s v=""/>
  </r>
  <r>
    <x v="0"/>
    <s v="100-5-7-70-7310-380"/>
    <s v="OFFICE SUPPLIES"/>
    <s v="Expense"/>
    <s v="5 Expense"/>
    <x v="4"/>
    <x v="7"/>
    <x v="39"/>
    <x v="1"/>
    <s v="380 OFFICE SUPPLIES"/>
    <n v="200"/>
    <m/>
    <n v="200"/>
    <n v="0"/>
    <n v="0"/>
    <n v="0"/>
    <n v="0"/>
    <n v="0"/>
    <n v="0"/>
    <s v=""/>
    <s v=""/>
    <s v=""/>
  </r>
  <r>
    <x v="0"/>
    <s v="100-5-7-70-7310-430"/>
    <s v="OUTSIDE SERVICES"/>
    <s v="Expense"/>
    <s v="5 Expense"/>
    <x v="4"/>
    <x v="7"/>
    <x v="39"/>
    <x v="1"/>
    <s v="430 OUTSIDE SERVICES"/>
    <n v="22457.25"/>
    <m/>
    <n v="22457.25"/>
    <n v="0"/>
    <n v="0"/>
    <n v="0"/>
    <n v="18609"/>
    <n v="637.5"/>
    <n v="21743.74"/>
    <s v=""/>
    <s v=""/>
    <s v=""/>
  </r>
  <r>
    <x v="0"/>
    <s v="100-5-7-70-7310-830"/>
    <s v="SOCIAL SECURITY"/>
    <s v="Expense"/>
    <s v="5 Expense"/>
    <x v="4"/>
    <x v="7"/>
    <x v="39"/>
    <x v="2"/>
    <s v="830 SOCIAL SECURITY"/>
    <n v="682.76"/>
    <m/>
    <n v="682.76"/>
    <n v="149.86000000000001"/>
    <n v="0"/>
    <n v="161.88999999999999"/>
    <n v="635.86"/>
    <n v="61.84"/>
    <n v="549.84"/>
    <s v=""/>
    <s v=""/>
    <s v=""/>
  </r>
  <r>
    <x v="0"/>
    <s v="100-5-7-70-7320-101"/>
    <s v="SALARIES (PR)"/>
    <s v="Expense"/>
    <s v="5 Expense"/>
    <x v="4"/>
    <x v="7"/>
    <x v="40"/>
    <x v="0"/>
    <s v="101 SALARIES"/>
    <n v="10710"/>
    <m/>
    <n v="10710"/>
    <n v="2419.13"/>
    <n v="0"/>
    <n v="2603.04"/>
    <n v="10258.41"/>
    <n v="837.43"/>
    <n v="9498"/>
    <s v=""/>
    <s v=""/>
    <s v=""/>
  </r>
  <r>
    <x v="0"/>
    <s v="100-5-7-70-7320-115"/>
    <s v="SEASONAL-TEMP WAGES (PR)"/>
    <s v="Expense"/>
    <s v="5 Expense"/>
    <x v="4"/>
    <x v="7"/>
    <x v="40"/>
    <x v="0"/>
    <s v="115 SEASONAL-TEMP WAGES"/>
    <n v="60180.5"/>
    <m/>
    <n v="60180.5"/>
    <n v="0"/>
    <n v="0"/>
    <n v="0"/>
    <n v="48105.14"/>
    <n v="0"/>
    <n v="45074.6"/>
    <s v=""/>
    <s v=""/>
    <s v=""/>
  </r>
  <r>
    <x v="0"/>
    <s v="100-5-7-70-7320-120"/>
    <s v="OVERTIME (PR)"/>
    <s v="Expense"/>
    <s v="5 Expense"/>
    <x v="4"/>
    <x v="7"/>
    <x v="40"/>
    <x v="0"/>
    <s v="120 LONGEVITY/OTHER"/>
    <n v="1320"/>
    <m/>
    <n v="1320"/>
    <n v="0"/>
    <n v="0"/>
    <n v="0"/>
    <n v="391.88"/>
    <n v="0"/>
    <n v="268.13"/>
    <s v=""/>
    <s v=""/>
    <s v=""/>
  </r>
  <r>
    <x v="0"/>
    <s v="100-5-7-70-7320-340"/>
    <s v="DEPARTMENTAL SUPPLIES"/>
    <s v="Expense"/>
    <s v="5 Expense"/>
    <x v="4"/>
    <x v="7"/>
    <x v="40"/>
    <x v="1"/>
    <s v="340 DEPARTMENTAL SUPPLIES"/>
    <n v="2580"/>
    <m/>
    <n v="2580"/>
    <n v="0"/>
    <n v="0"/>
    <n v="0"/>
    <n v="2825.36"/>
    <n v="0"/>
    <n v="2112.41"/>
    <s v=""/>
    <s v=""/>
    <s v=""/>
  </r>
  <r>
    <x v="0"/>
    <s v="100-5-7-70-7320-360"/>
    <s v="WEARING APPAREL"/>
    <s v="Expense"/>
    <s v="5 Expense"/>
    <x v="4"/>
    <x v="7"/>
    <x v="40"/>
    <x v="1"/>
    <s v="360 WEARING APPAREL"/>
    <n v="1551"/>
    <m/>
    <n v="1551"/>
    <n v="0"/>
    <n v="0"/>
    <n v="0"/>
    <n v="1424"/>
    <n v="0"/>
    <n v="1377.5"/>
    <s v=""/>
    <s v=""/>
    <s v=""/>
  </r>
  <r>
    <x v="0"/>
    <s v="100-5-7-70-7320-380"/>
    <s v="OFFICE SUPPLIES"/>
    <s v="Expense"/>
    <s v="5 Expense"/>
    <x v="4"/>
    <x v="7"/>
    <x v="40"/>
    <x v="1"/>
    <s v="380 OFFICE SUPPLIES"/>
    <n v="200"/>
    <m/>
    <n v="200"/>
    <n v="0"/>
    <n v="0"/>
    <n v="0"/>
    <n v="50.52"/>
    <n v="0"/>
    <n v="31.3"/>
    <s v=""/>
    <s v=""/>
    <s v=""/>
  </r>
  <r>
    <x v="0"/>
    <s v="100-5-7-70-7320-420"/>
    <s v="TELEPHONE"/>
    <s v="Expense"/>
    <s v="5 Expense"/>
    <x v="4"/>
    <x v="7"/>
    <x v="40"/>
    <x v="1"/>
    <s v="420 TELEPHONE/BROADBAND"/>
    <n v="135"/>
    <m/>
    <n v="135"/>
    <n v="0"/>
    <n v="0"/>
    <n v="0"/>
    <n v="0"/>
    <n v="0"/>
    <n v="200"/>
    <s v=""/>
    <s v=""/>
    <s v=""/>
  </r>
  <r>
    <x v="0"/>
    <s v="100-5-7-70-7320-430"/>
    <s v="OUTSIDE SERVICES"/>
    <s v="Expense"/>
    <s v="5 Expense"/>
    <x v="4"/>
    <x v="7"/>
    <x v="40"/>
    <x v="1"/>
    <s v="430 OUTSIDE SERVICES"/>
    <n v="24650"/>
    <m/>
    <n v="24650"/>
    <n v="1976.35"/>
    <n v="0"/>
    <n v="0"/>
    <n v="21474.75"/>
    <n v="0"/>
    <n v="22045.18"/>
    <s v=""/>
    <s v=""/>
    <s v=""/>
  </r>
  <r>
    <x v="0"/>
    <s v="100-5-7-70-7320-431"/>
    <s v="SOFTWARE AND SYSTEM MAINT"/>
    <s v="Expense"/>
    <s v="5 Expense"/>
    <x v="4"/>
    <x v="7"/>
    <x v="40"/>
    <x v="1"/>
    <s v="431 SOFTWARE AND SYSTEMS MAINT"/>
    <n v="4000"/>
    <m/>
    <n v="4000"/>
    <n v="3900"/>
    <n v="0"/>
    <n v="0"/>
    <n v="3900"/>
    <n v="0"/>
    <n v="0"/>
    <s v=""/>
    <s v=""/>
    <s v=""/>
  </r>
  <r>
    <x v="0"/>
    <s v="100-5-7-70-7320-470"/>
    <s v="TRAINING, CONFERENCES &amp; DUES"/>
    <s v="Expense"/>
    <s v="5 Expense"/>
    <x v="4"/>
    <x v="7"/>
    <x v="40"/>
    <x v="1"/>
    <s v="470 TRAINING, CONFERENCES &amp; DUES"/>
    <n v="900"/>
    <m/>
    <n v="900"/>
    <n v="610"/>
    <n v="0"/>
    <n v="0"/>
    <n v="311.44"/>
    <n v="0"/>
    <n v="649.91"/>
    <s v=""/>
    <s v=""/>
    <s v=""/>
  </r>
  <r>
    <x v="0"/>
    <s v="100-5-7-70-7320-490"/>
    <s v="MISCELLANEOUS EXPENSES"/>
    <s v="Expense"/>
    <s v="5 Expense"/>
    <x v="4"/>
    <x v="7"/>
    <x v="40"/>
    <x v="1"/>
    <s v="490 MISCELLANEOUS EXPENSES"/>
    <n v="800"/>
    <m/>
    <n v="800"/>
    <n v="0"/>
    <n v="0"/>
    <n v="0"/>
    <n v="747.36"/>
    <n v="0"/>
    <n v="639.22"/>
    <s v=""/>
    <s v=""/>
    <s v=""/>
  </r>
  <r>
    <x v="0"/>
    <s v="100-5-7-70-7320-830"/>
    <s v="SOCIAL SECURITY"/>
    <s v="Expense"/>
    <s v="5 Expense"/>
    <x v="4"/>
    <x v="7"/>
    <x v="40"/>
    <x v="2"/>
    <s v="830 SOCIAL SECURITY"/>
    <n v="5524.06"/>
    <m/>
    <n v="5524.06"/>
    <n v="179.6"/>
    <n v="0"/>
    <n v="194.19"/>
    <n v="4472.6099999999997"/>
    <n v="61.84"/>
    <n v="4116.3100000000004"/>
    <s v=""/>
    <s v=""/>
    <s v=""/>
  </r>
  <r>
    <x v="0"/>
    <s v="100-5-7-70-7321-101"/>
    <s v="SALARIES (PR)"/>
    <s v="Expense"/>
    <s v="5 Expense"/>
    <x v="4"/>
    <x v="7"/>
    <x v="41"/>
    <x v="0"/>
    <s v="101 SALARIES"/>
    <n v="1785"/>
    <m/>
    <n v="1785"/>
    <n v="403.69"/>
    <n v="0"/>
    <n v="433.86"/>
    <n v="1710.01"/>
    <n v="418.72"/>
    <n v="1862.15"/>
    <s v=""/>
    <s v=""/>
    <s v=""/>
  </r>
  <r>
    <x v="0"/>
    <s v="100-5-7-70-7321-115"/>
    <s v="SEASONAL-TEMP WAGES (PR)"/>
    <s v="Expense"/>
    <s v="5 Expense"/>
    <x v="4"/>
    <x v="7"/>
    <x v="41"/>
    <x v="0"/>
    <s v="115 SEASONAL-TEMP WAGES"/>
    <n v="8522"/>
    <m/>
    <n v="8522"/>
    <n v="0"/>
    <n v="0"/>
    <n v="0"/>
    <n v="5237.38"/>
    <n v="0"/>
    <n v="4614.25"/>
    <s v=""/>
    <s v=""/>
    <s v=""/>
  </r>
  <r>
    <x v="0"/>
    <s v="100-5-7-70-7321-340"/>
    <s v="DEPARTMENT SUPPLIES"/>
    <s v="Expense"/>
    <s v="5 Expense"/>
    <x v="4"/>
    <x v="7"/>
    <x v="41"/>
    <x v="1"/>
    <s v="340 DEPARTMENTAL SUPPLIES"/>
    <n v="710"/>
    <m/>
    <n v="710"/>
    <n v="0"/>
    <n v="0"/>
    <n v="0"/>
    <n v="311.25"/>
    <n v="0"/>
    <n v="390.56"/>
    <s v=""/>
    <s v=""/>
    <s v=""/>
  </r>
  <r>
    <x v="0"/>
    <s v="100-5-7-70-7321-360"/>
    <s v="WEARING APPAREL"/>
    <s v="Expense"/>
    <s v="5 Expense"/>
    <x v="4"/>
    <x v="7"/>
    <x v="41"/>
    <x v="1"/>
    <s v="360 WEARING APPAREL"/>
    <n v="336"/>
    <m/>
    <n v="336"/>
    <n v="0"/>
    <n v="0"/>
    <n v="0"/>
    <n v="78.599999999999994"/>
    <n v="0"/>
    <n v="160.1"/>
    <s v=""/>
    <s v=""/>
    <s v=""/>
  </r>
  <r>
    <x v="0"/>
    <s v="100-5-7-70-7321-380"/>
    <s v="OFFICE SUPPLIES"/>
    <s v="Expense"/>
    <s v="5 Expense"/>
    <x v="4"/>
    <x v="7"/>
    <x v="41"/>
    <x v="1"/>
    <s v="380 OFFICE SUPPLIES"/>
    <n v="75"/>
    <m/>
    <n v="75"/>
    <n v="0"/>
    <n v="0"/>
    <n v="0"/>
    <n v="0"/>
    <n v="0"/>
    <n v="0"/>
    <s v=""/>
    <s v=""/>
    <s v=""/>
  </r>
  <r>
    <x v="0"/>
    <s v="100-5-7-70-7321-430"/>
    <s v="OUTSIDE SERVICES"/>
    <s v="Expense"/>
    <s v="5 Expense"/>
    <x v="4"/>
    <x v="7"/>
    <x v="41"/>
    <x v="1"/>
    <s v="430 OUTSIDE SERVICES"/>
    <n v="1200"/>
    <m/>
    <n v="1200"/>
    <n v="0"/>
    <n v="0"/>
    <n v="0"/>
    <n v="876.08"/>
    <n v="0"/>
    <n v="225.5"/>
    <s v=""/>
    <s v=""/>
    <s v=""/>
  </r>
  <r>
    <x v="0"/>
    <s v="100-5-7-70-7321-470"/>
    <s v="TRAINING, CONFERENCES &amp; DUES"/>
    <s v="Expense"/>
    <s v="5 Expense"/>
    <x v="4"/>
    <x v="7"/>
    <x v="41"/>
    <x v="1"/>
    <s v="470 TRAINING, CONFERENCES &amp; DUES"/>
    <n v="250"/>
    <m/>
    <n v="250"/>
    <n v="0"/>
    <n v="0"/>
    <n v="0"/>
    <n v="0"/>
    <n v="0"/>
    <n v="249.91"/>
    <s v=""/>
    <s v=""/>
    <s v=""/>
  </r>
  <r>
    <x v="0"/>
    <s v="100-5-7-70-7321-830"/>
    <s v="SOCIAL SECURITY"/>
    <s v="Expense"/>
    <s v="5 Expense"/>
    <x v="4"/>
    <x v="7"/>
    <x v="41"/>
    <x v="2"/>
    <s v="830 SOCIAL SECURITY"/>
    <n v="788.49"/>
    <m/>
    <n v="788.49"/>
    <n v="29.95"/>
    <n v="0"/>
    <n v="32.35"/>
    <n v="527.82000000000005"/>
    <n v="30.96"/>
    <n v="481.51"/>
    <s v=""/>
    <s v=""/>
    <s v=""/>
  </r>
  <r>
    <x v="0"/>
    <s v="100-5-7-70-7550-101"/>
    <s v="SALARIES (PR)"/>
    <s v="Expense"/>
    <s v="5 Expense"/>
    <x v="4"/>
    <x v="7"/>
    <x v="42"/>
    <x v="0"/>
    <s v="101 SALARIES"/>
    <n v="0"/>
    <m/>
    <n v="0"/>
    <n v="0"/>
    <n v="0"/>
    <n v="0"/>
    <n v="0"/>
    <n v="0"/>
    <n v="0"/>
    <s v=""/>
    <s v=""/>
    <s v=""/>
  </r>
  <r>
    <x v="0"/>
    <s v="100-5-7-70-7550-115"/>
    <s v="SEASONAL-TEMP WAGES (PR)"/>
    <s v="Expense"/>
    <s v="5 Expense"/>
    <x v="4"/>
    <x v="7"/>
    <x v="42"/>
    <x v="0"/>
    <s v="115 SEASONAL-TEMP WAGES"/>
    <n v="1000"/>
    <m/>
    <n v="1000"/>
    <n v="0"/>
    <n v="0"/>
    <n v="0"/>
    <n v="773.1"/>
    <n v="0"/>
    <n v="746.97"/>
    <s v=""/>
    <s v=""/>
    <s v=""/>
  </r>
  <r>
    <x v="0"/>
    <s v="100-5-7-70-7550-120"/>
    <s v="OVERTIME (PR)"/>
    <s v="Expense"/>
    <s v="5 Expense"/>
    <x v="4"/>
    <x v="7"/>
    <x v="42"/>
    <x v="0"/>
    <s v="120 LONGEVITY/OTHER"/>
    <n v="34884"/>
    <m/>
    <n v="34884"/>
    <n v="84.2"/>
    <n v="0"/>
    <n v="0"/>
    <n v="38278.519999999997"/>
    <n v="0"/>
    <n v="33542.81"/>
    <s v=""/>
    <s v=""/>
    <s v=""/>
  </r>
  <r>
    <x v="0"/>
    <s v="100-5-7-70-7550-340"/>
    <s v="DEPARTMENTAL SUPPLIES"/>
    <s v="Expense"/>
    <s v="5 Expense"/>
    <x v="4"/>
    <x v="7"/>
    <x v="42"/>
    <x v="1"/>
    <s v="340 DEPARTMENTAL SUPPLIES"/>
    <n v="1000"/>
    <m/>
    <n v="1000"/>
    <n v="0"/>
    <n v="0"/>
    <n v="0"/>
    <n v="584.54999999999995"/>
    <n v="0"/>
    <n v="918.4"/>
    <s v=""/>
    <s v=""/>
    <s v=""/>
  </r>
  <r>
    <x v="0"/>
    <s v="100-5-7-70-7550-430"/>
    <s v="OUTSIDE SERVICES"/>
    <s v="Expense"/>
    <s v="5 Expense"/>
    <x v="4"/>
    <x v="7"/>
    <x v="42"/>
    <x v="1"/>
    <s v="430 OUTSIDE SERVICES"/>
    <n v="16010"/>
    <m/>
    <n v="16010"/>
    <n v="0"/>
    <n v="7300"/>
    <n v="0"/>
    <n v="14610.02"/>
    <n v="0"/>
    <n v="13818.55"/>
    <s v=""/>
    <s v=""/>
    <s v=""/>
  </r>
  <r>
    <x v="0"/>
    <s v="100-5-7-70-7550-480"/>
    <s v="PROFESSIONAL SERVICES (RFP)"/>
    <s v="Expense"/>
    <s v="5 Expense"/>
    <x v="4"/>
    <x v="7"/>
    <x v="42"/>
    <x v="1"/>
    <s v="480 PROFESSIONAL SERVICES (RFP)"/>
    <n v="250"/>
    <m/>
    <n v="250"/>
    <n v="0"/>
    <n v="0"/>
    <n v="0"/>
    <n v="0"/>
    <n v="0"/>
    <n v="0"/>
    <s v=""/>
    <s v=""/>
    <s v=""/>
  </r>
  <r>
    <x v="0"/>
    <s v="100-5-7-70-7550-481"/>
    <s v="MLK DAY"/>
    <s v="Expense"/>
    <s v="5 Expense"/>
    <x v="4"/>
    <x v="7"/>
    <x v="42"/>
    <x v="1"/>
    <s v="481 BOARD OF ELECTIONS"/>
    <n v="650"/>
    <m/>
    <n v="650"/>
    <n v="650"/>
    <n v="0"/>
    <n v="0"/>
    <n v="650"/>
    <n v="0"/>
    <n v="650"/>
    <s v=""/>
    <s v=""/>
    <s v=""/>
  </r>
  <r>
    <x v="0"/>
    <s v="100-5-7-70-7550-830"/>
    <s v="SOCIAL SECURITY"/>
    <s v="Expense"/>
    <s v="5 Expense"/>
    <x v="4"/>
    <x v="7"/>
    <x v="42"/>
    <x v="2"/>
    <s v="830 SOCIAL SECURITY"/>
    <n v="2745.2"/>
    <m/>
    <n v="2745.2"/>
    <n v="6.33"/>
    <n v="0"/>
    <n v="0"/>
    <n v="2928.76"/>
    <n v="0"/>
    <n v="2567.15"/>
    <s v=""/>
    <s v=""/>
    <s v=""/>
  </r>
  <r>
    <x v="0"/>
    <s v="100-5-7-70-7620-101"/>
    <s v="SALARIES (PR)"/>
    <s v="Expense"/>
    <s v="5 Expense"/>
    <x v="4"/>
    <x v="7"/>
    <x v="43"/>
    <x v="0"/>
    <s v="101 SALARIES"/>
    <n v="1837.5"/>
    <m/>
    <n v="1837.5"/>
    <n v="403.56"/>
    <n v="0"/>
    <n v="433.86"/>
    <n v="1709.5"/>
    <n v="125.6"/>
    <n v="1569.03"/>
    <s v=""/>
    <s v=""/>
    <s v=""/>
  </r>
  <r>
    <x v="0"/>
    <s v="100-5-7-70-7620-115"/>
    <s v="SEASONAL-TEMP WAGES (PR)"/>
    <s v="Expense"/>
    <s v="5 Expense"/>
    <x v="4"/>
    <x v="7"/>
    <x v="43"/>
    <x v="0"/>
    <s v="115 SEASONAL-TEMP WAGES"/>
    <n v="0"/>
    <m/>
    <n v="0"/>
    <n v="0"/>
    <n v="0"/>
    <n v="0"/>
    <n v="0"/>
    <n v="0"/>
    <n v="0"/>
    <s v=""/>
    <s v=""/>
    <s v=""/>
  </r>
  <r>
    <x v="0"/>
    <s v="100-5-7-70-7620-120"/>
    <s v="OVERTIME (PR)"/>
    <s v="Expense"/>
    <s v="5 Expense"/>
    <x v="4"/>
    <x v="7"/>
    <x v="43"/>
    <x v="0"/>
    <s v="120 LONGEVITY/OTHER"/>
    <n v="685"/>
    <m/>
    <n v="685"/>
    <n v="0"/>
    <n v="0"/>
    <n v="0"/>
    <n v="0"/>
    <n v="0"/>
    <n v="0"/>
    <s v=""/>
    <s v=""/>
    <s v=""/>
  </r>
  <r>
    <x v="0"/>
    <s v="100-5-7-70-7620-340"/>
    <s v="DEPARTMENTAL SUPPLIES"/>
    <s v="Expense"/>
    <s v="5 Expense"/>
    <x v="4"/>
    <x v="7"/>
    <x v="43"/>
    <x v="1"/>
    <s v="340 DEPARTMENTAL SUPPLIES"/>
    <n v="1600"/>
    <m/>
    <n v="1600"/>
    <n v="39.479999999999997"/>
    <n v="0"/>
    <n v="0"/>
    <n v="236.88"/>
    <n v="0"/>
    <n v="0"/>
    <s v=""/>
    <s v=""/>
    <s v=""/>
  </r>
  <r>
    <x v="0"/>
    <s v="100-5-7-70-7620-430"/>
    <s v="OUTSIDE SERVICES"/>
    <s v="Expense"/>
    <s v="5 Expense"/>
    <x v="4"/>
    <x v="7"/>
    <x v="43"/>
    <x v="1"/>
    <s v="430 OUTSIDE SERVICES"/>
    <n v="1537.5"/>
    <m/>
    <n v="1537.5"/>
    <n v="0"/>
    <n v="0"/>
    <n v="0"/>
    <n v="600"/>
    <n v="0"/>
    <n v="858.75"/>
    <s v=""/>
    <s v=""/>
    <s v=""/>
  </r>
  <r>
    <x v="0"/>
    <s v="100-5-7-70-7620-830"/>
    <s v="SOCIAL SECURITY"/>
    <s v="Expense"/>
    <s v="5 Expense"/>
    <x v="4"/>
    <x v="7"/>
    <x v="43"/>
    <x v="2"/>
    <s v="830 SOCIAL SECURITY"/>
    <n v="193.01"/>
    <m/>
    <n v="193.01"/>
    <n v="30.05"/>
    <n v="0"/>
    <n v="32.299999999999997"/>
    <n v="126.8"/>
    <n v="9.17"/>
    <n v="106.77"/>
    <s v=""/>
    <s v=""/>
    <s v=""/>
  </r>
  <r>
    <x v="0"/>
    <s v="100-5-7-90-7450-481"/>
    <s v="ONTARIO CO HISTORICAL SOCIETY"/>
    <s v="Expense"/>
    <s v="5 Expense"/>
    <x v="4"/>
    <x v="2"/>
    <x v="44"/>
    <x v="1"/>
    <s v="481 BOARD OF ELECTIONS"/>
    <n v="10000"/>
    <m/>
    <n v="10000"/>
    <n v="10000"/>
    <n v="0"/>
    <n v="10000"/>
    <n v="10000"/>
    <n v="10000"/>
    <n v="10000"/>
    <s v=""/>
    <s v=""/>
    <s v=""/>
  </r>
  <r>
    <x v="0"/>
    <s v="100-5-7-90-7989-481"/>
    <s v="SALVATION ARMY - PHEONIX PRGM"/>
    <s v="Expense"/>
    <s v="5 Expense"/>
    <x v="4"/>
    <x v="2"/>
    <x v="45"/>
    <x v="1"/>
    <s v="481 BOARD OF ELECTIONS"/>
    <n v="8170"/>
    <m/>
    <n v="8170"/>
    <n v="0"/>
    <n v="8170"/>
    <n v="0"/>
    <n v="8170"/>
    <n v="2000"/>
    <n v="10170"/>
    <s v=""/>
    <s v=""/>
    <s v=""/>
  </r>
  <r>
    <x v="0"/>
    <s v="100-5-8-20-8020-101"/>
    <s v="SALARIES (PR)"/>
    <s v="Expense"/>
    <s v="5 Expense"/>
    <x v="5"/>
    <x v="4"/>
    <x v="46"/>
    <x v="0"/>
    <s v="101 SALARIES"/>
    <n v="100681.68"/>
    <m/>
    <n v="100681.68"/>
    <n v="18445.759999999998"/>
    <n v="0"/>
    <n v="18390.59"/>
    <n v="79999.08"/>
    <n v="18099.09"/>
    <n v="78429.34"/>
    <s v=""/>
    <s v=""/>
    <s v=""/>
  </r>
  <r>
    <x v="0"/>
    <s v="100-5-8-20-8020-110"/>
    <s v="PART TIME WAGES (PR)"/>
    <s v="Expense"/>
    <s v="5 Expense"/>
    <x v="5"/>
    <x v="4"/>
    <x v="46"/>
    <x v="0"/>
    <s v="110 PART TIME WAGES"/>
    <n v="0"/>
    <m/>
    <n v="0"/>
    <n v="1754.86"/>
    <n v="0"/>
    <n v="1738.01"/>
    <n v="8145.13"/>
    <n v="1841.09"/>
    <n v="7691.09"/>
    <s v=""/>
    <s v=""/>
    <s v=""/>
  </r>
  <r>
    <x v="0"/>
    <s v="100-5-8-20-8020-130"/>
    <s v="LONGEVITY/OTHER (PR)"/>
    <s v="Expense"/>
    <s v="5 Expense"/>
    <x v="5"/>
    <x v="4"/>
    <x v="46"/>
    <x v="0"/>
    <s v="130 LONGEVITY/OTHER"/>
    <n v="1700"/>
    <m/>
    <n v="1700"/>
    <n v="0"/>
    <n v="0"/>
    <n v="0"/>
    <n v="1700"/>
    <n v="0"/>
    <n v="1395"/>
    <s v=""/>
    <s v=""/>
    <s v=""/>
  </r>
  <r>
    <x v="0"/>
    <s v="100-5-8-20-8020-340"/>
    <s v="DEPARTMENTAL SUPPLIES"/>
    <s v="Expense"/>
    <s v="5 Expense"/>
    <x v="5"/>
    <x v="4"/>
    <x v="46"/>
    <x v="1"/>
    <s v="340 DEPARTMENTAL SUPPLIES"/>
    <n v="0"/>
    <m/>
    <n v="0"/>
    <n v="0"/>
    <n v="0"/>
    <n v="0"/>
    <n v="0"/>
    <n v="0"/>
    <n v="0"/>
    <s v=""/>
    <s v=""/>
    <s v=""/>
  </r>
  <r>
    <x v="0"/>
    <s v="100-5-8-20-8020-380"/>
    <s v="OFFICE SUPPLIES"/>
    <s v="Expense"/>
    <s v="5 Expense"/>
    <x v="5"/>
    <x v="4"/>
    <x v="46"/>
    <x v="1"/>
    <s v="380 OFFICE SUPPLIES"/>
    <n v="700"/>
    <m/>
    <n v="700"/>
    <n v="7.81"/>
    <n v="37.799999999999997"/>
    <n v="74.73"/>
    <n v="499.03"/>
    <n v="86.73"/>
    <n v="663.11"/>
    <s v=""/>
    <s v=""/>
    <s v=""/>
  </r>
  <r>
    <x v="0"/>
    <s v="100-5-8-20-8020-420"/>
    <s v="TELEPHONE"/>
    <s v="Expense"/>
    <s v="5 Expense"/>
    <x v="5"/>
    <x v="4"/>
    <x v="46"/>
    <x v="1"/>
    <s v="420 TELEPHONE/BROADBAND"/>
    <n v="0"/>
    <m/>
    <n v="0"/>
    <n v="0"/>
    <n v="0"/>
    <n v="0"/>
    <n v="0"/>
    <n v="0"/>
    <n v="0"/>
    <s v=""/>
    <s v=""/>
    <s v=""/>
  </r>
  <r>
    <x v="0"/>
    <s v="100-5-8-20-8020-430"/>
    <s v="OUTSIDE SERVICES"/>
    <s v="Expense"/>
    <s v="5 Expense"/>
    <x v="5"/>
    <x v="4"/>
    <x v="46"/>
    <x v="1"/>
    <s v="430 OUTSIDE SERVICES"/>
    <n v="0"/>
    <m/>
    <n v="0"/>
    <n v="0"/>
    <n v="0"/>
    <n v="0"/>
    <n v="0"/>
    <n v="0"/>
    <n v="0"/>
    <s v=""/>
    <s v=""/>
    <s v=""/>
  </r>
  <r>
    <x v="0"/>
    <s v="100-5-8-20-8020-470"/>
    <s v="TRAINING, CONFERENCES &amp; DUES"/>
    <s v="Expense"/>
    <s v="5 Expense"/>
    <x v="5"/>
    <x v="4"/>
    <x v="46"/>
    <x v="1"/>
    <s v="470 TRAINING, CONFERENCES &amp; DUES"/>
    <n v="2800"/>
    <m/>
    <n v="2800"/>
    <n v="240"/>
    <n v="0"/>
    <n v="30"/>
    <n v="703.14"/>
    <n v="447.5"/>
    <n v="1174.8900000000001"/>
    <s v=""/>
    <s v=""/>
    <s v=""/>
  </r>
  <r>
    <x v="0"/>
    <s v="100-5-8-20-8020-480"/>
    <s v="PROFESSIONAL SERVICES (RFP)"/>
    <s v="Expense"/>
    <s v="5 Expense"/>
    <x v="5"/>
    <x v="4"/>
    <x v="46"/>
    <x v="1"/>
    <s v="480 PROFESSIONAL SERVICES (RFP)"/>
    <n v="0"/>
    <m/>
    <n v="0"/>
    <n v="0"/>
    <n v="0"/>
    <n v="0"/>
    <n v="0"/>
    <n v="0"/>
    <n v="19.350000000000001"/>
    <s v=""/>
    <s v=""/>
    <s v=""/>
  </r>
  <r>
    <x v="0"/>
    <s v="100-5-8-20-8020-485"/>
    <s v="PUD REVIEW-REIMBURSEMENT"/>
    <s v="Expense"/>
    <s v="5 Expense"/>
    <x v="5"/>
    <x v="4"/>
    <x v="46"/>
    <x v="1"/>
    <s v="485 CHARTER REVIEW"/>
    <n v="0"/>
    <m/>
    <n v="0"/>
    <n v="0"/>
    <n v="0"/>
    <n v="0"/>
    <n v="0"/>
    <n v="0"/>
    <n v="0"/>
    <s v=""/>
    <s v=""/>
    <s v=""/>
  </r>
  <r>
    <x v="0"/>
    <s v="100-5-8-20-8020-830"/>
    <s v="SOCIAL SECURITY"/>
    <s v="Expense"/>
    <s v="5 Expense"/>
    <x v="5"/>
    <x v="4"/>
    <x v="46"/>
    <x v="2"/>
    <s v="830 SOCIAL SECURITY"/>
    <n v="7832.22"/>
    <m/>
    <n v="7832.22"/>
    <n v="1505.9"/>
    <n v="0"/>
    <n v="1504.98"/>
    <n v="6719.25"/>
    <n v="1497.14"/>
    <n v="6570.97"/>
    <s v=""/>
    <s v=""/>
    <s v=""/>
  </r>
  <r>
    <x v="0"/>
    <s v="100-5-8-50-8160-102"/>
    <s v="WAGES-UNION DPW (PR)"/>
    <s v="Expense"/>
    <s v="5 Expense"/>
    <x v="5"/>
    <x v="1"/>
    <x v="47"/>
    <x v="0"/>
    <s v="102 WAGES"/>
    <n v="107579.76"/>
    <m/>
    <n v="107579.76"/>
    <n v="24259.31"/>
    <n v="0"/>
    <n v="23500.83"/>
    <n v="103379.92"/>
    <n v="22166.400000000001"/>
    <n v="98429.48"/>
    <s v=""/>
    <s v=""/>
    <s v=""/>
  </r>
  <r>
    <x v="0"/>
    <s v="100-5-8-50-8160-115"/>
    <s v="SEASONAL-TEMP WAGES (PR)"/>
    <s v="Expense"/>
    <s v="5 Expense"/>
    <x v="5"/>
    <x v="1"/>
    <x v="47"/>
    <x v="0"/>
    <s v="115 SEASONAL-TEMP WAGES"/>
    <n v="15680"/>
    <m/>
    <n v="15680"/>
    <n v="0"/>
    <n v="0"/>
    <n v="0"/>
    <n v="13293.5"/>
    <n v="0"/>
    <n v="12653.64"/>
    <s v=""/>
    <s v=""/>
    <s v=""/>
  </r>
  <r>
    <x v="0"/>
    <s v="100-5-8-50-8160-120"/>
    <s v="OVERTIME (PR)"/>
    <s v="Expense"/>
    <s v="5 Expense"/>
    <x v="5"/>
    <x v="1"/>
    <x v="47"/>
    <x v="0"/>
    <s v="120 LONGEVITY/OTHER"/>
    <n v="8504.9599999999991"/>
    <m/>
    <n v="8504.9599999999991"/>
    <n v="1633.34"/>
    <n v="0"/>
    <n v="1906.02"/>
    <n v="10734.41"/>
    <n v="1798.83"/>
    <n v="9256.82"/>
    <s v=""/>
    <s v=""/>
    <s v=""/>
  </r>
  <r>
    <x v="0"/>
    <s v="100-5-8-50-8160-130"/>
    <s v="LONGEVITY/OTHER (PR)"/>
    <s v="Expense"/>
    <s v="5 Expense"/>
    <x v="5"/>
    <x v="1"/>
    <x v="47"/>
    <x v="0"/>
    <s v="130 LONGEVITY/OTHER"/>
    <n v="775"/>
    <m/>
    <n v="775"/>
    <n v="0"/>
    <n v="0"/>
    <n v="0"/>
    <n v="775"/>
    <n v="0"/>
    <n v="775"/>
    <s v=""/>
    <s v=""/>
    <s v=""/>
  </r>
  <r>
    <x v="0"/>
    <s v="100-5-8-50-8160-131"/>
    <s v="LONGEVITY - HOURLY (PR)"/>
    <s v="Expense"/>
    <s v="5 Expense"/>
    <x v="5"/>
    <x v="1"/>
    <x v="47"/>
    <x v="0"/>
    <s v="131 LONGEVITY - HOURLY"/>
    <n v="417.6"/>
    <m/>
    <n v="417.6"/>
    <n v="188.8"/>
    <n v="0"/>
    <n v="96"/>
    <n v="507.2"/>
    <n v="48"/>
    <n v="268"/>
    <s v=""/>
    <s v=""/>
    <s v=""/>
  </r>
  <r>
    <x v="0"/>
    <s v="100-5-8-50-8160-310"/>
    <s v="GAS, OIL AND GREASE"/>
    <s v="Expense"/>
    <s v="5 Expense"/>
    <x v="5"/>
    <x v="1"/>
    <x v="47"/>
    <x v="1"/>
    <s v="310 GAS, OIL AND GREASE"/>
    <n v="18885"/>
    <m/>
    <n v="18885"/>
    <n v="2669.8"/>
    <n v="0"/>
    <n v="2613.12"/>
    <n v="15084.23"/>
    <n v="2307.84"/>
    <n v="11981.18"/>
    <s v=""/>
    <s v=""/>
    <s v=""/>
  </r>
  <r>
    <x v="0"/>
    <s v="100-5-8-50-8160-320"/>
    <s v="VEHICLE PARTS &amp; SUPPLIES"/>
    <s v="Expense"/>
    <s v="5 Expense"/>
    <x v="5"/>
    <x v="1"/>
    <x v="47"/>
    <x v="1"/>
    <s v="320 VEHICLE PARTS &amp; SUPPLIES"/>
    <n v="0"/>
    <m/>
    <n v="0"/>
    <n v="0"/>
    <n v="0"/>
    <n v="0"/>
    <n v="0"/>
    <n v="0"/>
    <n v="0"/>
    <s v=""/>
    <s v=""/>
    <s v=""/>
  </r>
  <r>
    <x v="0"/>
    <s v="100-5-8-50-8160-340"/>
    <s v="DEPARTMENTAL SUPPLIES"/>
    <s v="Expense"/>
    <s v="5 Expense"/>
    <x v="5"/>
    <x v="1"/>
    <x v="47"/>
    <x v="1"/>
    <s v="340 DEPARTMENTAL SUPPLIES"/>
    <n v="800"/>
    <m/>
    <n v="800"/>
    <n v="114.99"/>
    <n v="0"/>
    <n v="0"/>
    <n v="725.01"/>
    <n v="119"/>
    <n v="511.3"/>
    <s v=""/>
    <s v=""/>
    <s v=""/>
  </r>
  <r>
    <x v="0"/>
    <s v="100-5-8-50-8160-360"/>
    <s v="WEARING APPAREL"/>
    <s v="Expense"/>
    <s v="5 Expense"/>
    <x v="5"/>
    <x v="1"/>
    <x v="47"/>
    <x v="1"/>
    <s v="360 WEARING APPAREL"/>
    <n v="0"/>
    <m/>
    <n v="0"/>
    <n v="0"/>
    <n v="0"/>
    <n v="0"/>
    <n v="0"/>
    <n v="0"/>
    <n v="0"/>
    <s v=""/>
    <s v=""/>
    <s v=""/>
  </r>
  <r>
    <x v="0"/>
    <s v="100-5-8-50-8160-430"/>
    <s v="OUTSIDE SERVICES"/>
    <s v="Expense"/>
    <s v="5 Expense"/>
    <x v="5"/>
    <x v="1"/>
    <x v="47"/>
    <x v="1"/>
    <s v="430 OUTSIDE SERVICES"/>
    <n v="128000"/>
    <m/>
    <n v="128000"/>
    <n v="12669.08"/>
    <n v="20808.05"/>
    <n v="19972.3"/>
    <n v="109600.83"/>
    <n v="13764.17"/>
    <n v="98210.38"/>
    <s v=""/>
    <s v=""/>
    <s v=""/>
  </r>
  <r>
    <x v="0"/>
    <s v="100-5-8-50-8160-440"/>
    <s v="VEHICLE REPAIRS"/>
    <s v="Expense"/>
    <s v="5 Expense"/>
    <x v="5"/>
    <x v="1"/>
    <x v="47"/>
    <x v="1"/>
    <s v="440 VEHICLE REPAIRS"/>
    <n v="20000"/>
    <m/>
    <n v="20000"/>
    <n v="4553.7700000000004"/>
    <n v="149.99"/>
    <n v="1047.03"/>
    <n v="15756.68"/>
    <n v="7032.33"/>
    <n v="19042.310000000001"/>
    <s v=""/>
    <s v=""/>
    <s v=""/>
  </r>
  <r>
    <x v="0"/>
    <s v="100-5-8-50-8160-830"/>
    <s v="SOCIAL SECURITY"/>
    <s v="Expense"/>
    <s v="5 Expense"/>
    <x v="5"/>
    <x v="1"/>
    <x v="47"/>
    <x v="2"/>
    <s v="830 SOCIAL SECURITY"/>
    <n v="10170.83"/>
    <m/>
    <n v="10170.83"/>
    <n v="1940.37"/>
    <n v="0"/>
    <n v="1874.93"/>
    <n v="9491.35"/>
    <n v="1742.95"/>
    <n v="8856.66"/>
    <s v=""/>
    <s v=""/>
    <s v=""/>
  </r>
  <r>
    <x v="0"/>
    <s v="100-5-8-50-8162-102"/>
    <s v="WAGES-UNION DPW (PR)"/>
    <s v="Expense"/>
    <s v="5 Expense"/>
    <x v="5"/>
    <x v="1"/>
    <x v="48"/>
    <x v="0"/>
    <s v="102 WAGES"/>
    <n v="108574.08"/>
    <m/>
    <n v="108574.08"/>
    <n v="24094.240000000002"/>
    <n v="0"/>
    <n v="23160"/>
    <n v="102435.56"/>
    <n v="21436.82"/>
    <n v="96478.21"/>
    <s v=""/>
    <s v=""/>
    <s v=""/>
  </r>
  <r>
    <x v="0"/>
    <s v="100-5-8-50-8162-120"/>
    <s v="OVERTIME (PR)"/>
    <s v="Expense"/>
    <s v="5 Expense"/>
    <x v="5"/>
    <x v="1"/>
    <x v="48"/>
    <x v="0"/>
    <s v="120 LONGEVITY/OTHER"/>
    <n v="3000"/>
    <m/>
    <n v="3000"/>
    <n v="85.75"/>
    <n v="0"/>
    <n v="206.98"/>
    <n v="1368.12"/>
    <n v="184.03"/>
    <n v="1647.47"/>
    <s v=""/>
    <s v=""/>
    <s v=""/>
  </r>
  <r>
    <x v="0"/>
    <s v="100-5-8-50-8162-130"/>
    <s v="LONGEVITY/OTHER (PR)"/>
    <s v="Expense"/>
    <s v="5 Expense"/>
    <x v="5"/>
    <x v="1"/>
    <x v="48"/>
    <x v="0"/>
    <s v="130 LONGEVITY/OTHER"/>
    <n v="0"/>
    <m/>
    <n v="0"/>
    <n v="0"/>
    <n v="0"/>
    <n v="0"/>
    <n v="0"/>
    <n v="0"/>
    <n v="0"/>
    <s v=""/>
    <s v=""/>
    <s v=""/>
  </r>
  <r>
    <x v="0"/>
    <s v="100-5-8-50-8162-131"/>
    <s v="LONGEVITY - HOURLY (PR)"/>
    <s v="Expense"/>
    <s v="5 Expense"/>
    <x v="5"/>
    <x v="1"/>
    <x v="48"/>
    <x v="0"/>
    <s v="131 LONGEVITY - HOURLY"/>
    <n v="0"/>
    <m/>
    <n v="0"/>
    <n v="0"/>
    <n v="0"/>
    <n v="0"/>
    <n v="0"/>
    <n v="0"/>
    <n v="0"/>
    <s v=""/>
    <s v=""/>
    <s v=""/>
  </r>
  <r>
    <x v="0"/>
    <s v="100-5-8-50-8162-310"/>
    <s v="GAS, OIL AND GREASE"/>
    <s v="Expense"/>
    <s v="5 Expense"/>
    <x v="5"/>
    <x v="1"/>
    <x v="48"/>
    <x v="1"/>
    <s v="310 GAS, OIL AND GREASE"/>
    <n v="9600"/>
    <m/>
    <n v="9600"/>
    <n v="1253.79"/>
    <n v="0"/>
    <n v="1303.8"/>
    <n v="5566.73"/>
    <n v="806.1"/>
    <n v="4490.49"/>
    <s v=""/>
    <s v=""/>
    <s v=""/>
  </r>
  <r>
    <x v="0"/>
    <s v="100-5-8-50-8162-320"/>
    <s v="VEHICLE PARTS &amp; SUPPLIES"/>
    <s v="Expense"/>
    <s v="5 Expense"/>
    <x v="5"/>
    <x v="1"/>
    <x v="48"/>
    <x v="1"/>
    <s v="320 VEHICLE PARTS &amp; SUPPLIES"/>
    <n v="0"/>
    <m/>
    <n v="0"/>
    <n v="0"/>
    <n v="0"/>
    <n v="0"/>
    <n v="0"/>
    <n v="0"/>
    <n v="0"/>
    <s v=""/>
    <s v=""/>
    <s v=""/>
  </r>
  <r>
    <x v="0"/>
    <s v="100-5-8-50-8162-340"/>
    <s v="DEPARTMENTAL SUPPLIES"/>
    <s v="Expense"/>
    <s v="5 Expense"/>
    <x v="5"/>
    <x v="1"/>
    <x v="48"/>
    <x v="1"/>
    <s v="340 DEPARTMENTAL SUPPLIES"/>
    <n v="375"/>
    <m/>
    <n v="375"/>
    <n v="96"/>
    <n v="0"/>
    <n v="0"/>
    <n v="349.33"/>
    <n v="0"/>
    <n v="365.52"/>
    <s v=""/>
    <s v=""/>
    <s v=""/>
  </r>
  <r>
    <x v="0"/>
    <s v="100-5-8-50-8162-360"/>
    <s v="WEARING APPAREL"/>
    <s v="Expense"/>
    <s v="5 Expense"/>
    <x v="5"/>
    <x v="1"/>
    <x v="48"/>
    <x v="1"/>
    <s v="360 WEARING APPAREL"/>
    <n v="0"/>
    <m/>
    <n v="0"/>
    <n v="0"/>
    <n v="0"/>
    <n v="0"/>
    <n v="0"/>
    <n v="0"/>
    <n v="0"/>
    <s v=""/>
    <s v=""/>
    <s v=""/>
  </r>
  <r>
    <x v="0"/>
    <s v="100-5-8-50-8162-440"/>
    <s v="VEHICLE REPAIRS"/>
    <s v="Expense"/>
    <s v="5 Expense"/>
    <x v="5"/>
    <x v="1"/>
    <x v="48"/>
    <x v="1"/>
    <s v="440 VEHICLE REPAIRS"/>
    <n v="8000"/>
    <m/>
    <n v="8000"/>
    <n v="0"/>
    <n v="0"/>
    <n v="900"/>
    <n v="7933.55"/>
    <n v="219.13"/>
    <n v="8690.6299999999992"/>
    <s v=""/>
    <s v=""/>
    <s v=""/>
  </r>
  <r>
    <x v="0"/>
    <s v="100-5-8-50-8162-830"/>
    <s v="SOCIAL SECURITY"/>
    <s v="Expense"/>
    <s v="5 Expense"/>
    <x v="5"/>
    <x v="1"/>
    <x v="48"/>
    <x v="2"/>
    <s v="830 SOCIAL SECURITY"/>
    <n v="8535.41"/>
    <m/>
    <n v="8535.41"/>
    <n v="1819.61"/>
    <n v="0"/>
    <n v="1739.58"/>
    <n v="7699.29"/>
    <n v="1591.37"/>
    <n v="7199.81"/>
    <s v=""/>
    <s v=""/>
    <s v=""/>
  </r>
  <r>
    <x v="0"/>
    <s v="100-5-8-50-8170-102"/>
    <s v="WAGES-UNION DPW (PR)"/>
    <s v="Expense"/>
    <s v="5 Expense"/>
    <x v="5"/>
    <x v="1"/>
    <x v="49"/>
    <x v="0"/>
    <s v="102 WAGES"/>
    <n v="29325.96"/>
    <m/>
    <n v="29325.96"/>
    <n v="6867.41"/>
    <n v="0"/>
    <n v="1951.93"/>
    <n v="19500.86"/>
    <n v="5628.97"/>
    <n v="24749.74"/>
    <s v=""/>
    <s v=""/>
    <s v=""/>
  </r>
  <r>
    <x v="0"/>
    <s v="100-5-8-50-8170-120"/>
    <s v="OVERTIME (PR)"/>
    <s v="Expense"/>
    <s v="5 Expense"/>
    <x v="5"/>
    <x v="1"/>
    <x v="49"/>
    <x v="0"/>
    <s v="120 LONGEVITY/OTHER"/>
    <n v="0"/>
    <m/>
    <n v="0"/>
    <n v="16.11"/>
    <n v="0"/>
    <n v="0"/>
    <n v="394.1"/>
    <n v="0"/>
    <n v="522.78"/>
    <s v=""/>
    <s v=""/>
    <s v=""/>
  </r>
  <r>
    <x v="0"/>
    <s v="100-5-8-50-8170-121"/>
    <s v="SHIFT DIFFERENTIAL (PR)"/>
    <s v="Expense"/>
    <s v="5 Expense"/>
    <x v="5"/>
    <x v="1"/>
    <x v="49"/>
    <x v="0"/>
    <s v="121 LONGEVITY-HOURLY"/>
    <n v="245"/>
    <m/>
    <n v="245"/>
    <n v="0"/>
    <n v="0"/>
    <n v="0"/>
    <n v="118.97"/>
    <n v="0"/>
    <n v="172.8"/>
    <s v=""/>
    <s v=""/>
    <s v=""/>
  </r>
  <r>
    <x v="0"/>
    <s v="100-5-8-50-8170-130"/>
    <s v="LONGEVITY/OTHER (PR)"/>
    <s v="Expense"/>
    <s v="5 Expense"/>
    <x v="5"/>
    <x v="1"/>
    <x v="49"/>
    <x v="0"/>
    <s v="130 LONGEVITY/OTHER"/>
    <n v="0"/>
    <m/>
    <n v="0"/>
    <n v="0"/>
    <n v="0"/>
    <n v="0"/>
    <n v="687.5"/>
    <n v="0"/>
    <n v="0"/>
    <s v=""/>
    <s v=""/>
    <s v=""/>
  </r>
  <r>
    <x v="0"/>
    <s v="100-5-8-50-8170-310"/>
    <s v="GAS, OIL AND GREASE"/>
    <s v="Expense"/>
    <s v="5 Expense"/>
    <x v="5"/>
    <x v="1"/>
    <x v="49"/>
    <x v="1"/>
    <s v="310 GAS, OIL AND GREASE"/>
    <n v="6850"/>
    <m/>
    <n v="6850"/>
    <n v="0"/>
    <n v="0"/>
    <n v="58.06"/>
    <n v="3261.78"/>
    <n v="0"/>
    <n v="4023.59"/>
    <s v=""/>
    <s v=""/>
    <s v=""/>
  </r>
  <r>
    <x v="0"/>
    <s v="100-5-8-50-8170-320"/>
    <s v="VEHICLE PARTS &amp; SUPPLIES"/>
    <s v="Expense"/>
    <s v="5 Expense"/>
    <x v="5"/>
    <x v="1"/>
    <x v="49"/>
    <x v="1"/>
    <s v="320 VEHICLE PARTS &amp; SUPPLIES"/>
    <n v="0"/>
    <m/>
    <n v="0"/>
    <n v="0"/>
    <n v="0"/>
    <n v="0"/>
    <n v="0"/>
    <n v="0"/>
    <n v="0"/>
    <s v=""/>
    <s v=""/>
    <s v=""/>
  </r>
  <r>
    <x v="0"/>
    <s v="100-5-8-50-8170-440"/>
    <s v="VEHICLE REPAIRS"/>
    <s v="Expense"/>
    <s v="5 Expense"/>
    <x v="5"/>
    <x v="1"/>
    <x v="49"/>
    <x v="1"/>
    <s v="440 VEHICLE REPAIRS"/>
    <n v="9500"/>
    <m/>
    <n v="9500"/>
    <n v="1506.5"/>
    <n v="174.07"/>
    <n v="1591.16"/>
    <n v="25697.08"/>
    <n v="1101.8499999999999"/>
    <n v="5132.46"/>
    <s v=""/>
    <s v=""/>
    <s v=""/>
  </r>
  <r>
    <x v="0"/>
    <s v="100-5-8-50-8170-830"/>
    <s v="SOCIAL SECURITY"/>
    <s v="Expense"/>
    <s v="5 Expense"/>
    <x v="5"/>
    <x v="1"/>
    <x v="49"/>
    <x v="2"/>
    <s v="830 SOCIAL SECURITY"/>
    <n v="2262.1799999999998"/>
    <m/>
    <n v="2262.1799999999998"/>
    <n v="516.03"/>
    <n v="0"/>
    <n v="145.94"/>
    <n v="1563.51"/>
    <n v="413.74"/>
    <n v="1866.47"/>
    <s v=""/>
    <s v=""/>
    <s v=""/>
  </r>
  <r>
    <x v="0"/>
    <s v="100-5-8-90-8410-410"/>
    <s v="PURCHASE OF ELECTRIC (SOLAR)"/>
    <s v="Expense"/>
    <s v="5 Expense"/>
    <x v="5"/>
    <x v="2"/>
    <x v="50"/>
    <x v="1"/>
    <s v="410 GAS &amp; ELECTRIC"/>
    <n v="466577"/>
    <m/>
    <n v="466577"/>
    <n v="65895.08"/>
    <n v="0"/>
    <n v="73669.41"/>
    <n v="412876.9"/>
    <n v="0"/>
    <n v="404740.54"/>
    <s v=""/>
    <s v=""/>
    <s v=""/>
  </r>
  <r>
    <x v="0"/>
    <s v="100-5-9-91-9010-810"/>
    <s v="NYS STATE RETIREMENT"/>
    <s v="Expense"/>
    <s v="5 Expense"/>
    <x v="6"/>
    <x v="8"/>
    <x v="51"/>
    <x v="2"/>
    <s v="810 NYS STATE RETIREMENT"/>
    <n v="364498"/>
    <m/>
    <n v="364498"/>
    <n v="0"/>
    <n v="0"/>
    <n v="0"/>
    <n v="351002"/>
    <n v="0"/>
    <n v="356049"/>
    <s v=""/>
    <s v=""/>
    <s v=""/>
  </r>
  <r>
    <x v="0"/>
    <s v="100-5-9-91-9010-811"/>
    <s v="NYS VDC PROGRAM"/>
    <s v="Expense"/>
    <s v="5 Expense"/>
    <x v="6"/>
    <x v="8"/>
    <x v="51"/>
    <x v="2"/>
    <s v="811 NYS VDC PROGRAM"/>
    <n v="0"/>
    <m/>
    <n v="0"/>
    <n v="0"/>
    <n v="0"/>
    <n v="0"/>
    <n v="0"/>
    <n v="2202.42"/>
    <n v="5171"/>
    <s v=""/>
    <s v=""/>
    <s v=""/>
  </r>
  <r>
    <x v="0"/>
    <s v="100-5-9-91-9015-810"/>
    <s v="FIRE AND POLICE RETIREMENT"/>
    <s v="Expense"/>
    <s v="5 Expense"/>
    <x v="6"/>
    <x v="8"/>
    <x v="52"/>
    <x v="2"/>
    <s v="810 NYS STATE RETIREMENT"/>
    <n v="654909"/>
    <m/>
    <n v="654909"/>
    <n v="0"/>
    <n v="0"/>
    <n v="0"/>
    <n v="625442"/>
    <n v="0"/>
    <n v="632816"/>
    <s v=""/>
    <s v=""/>
    <s v=""/>
  </r>
  <r>
    <x v="0"/>
    <s v="100-5-9-91-9040-840"/>
    <s v="WORKER'S COMPENSATION"/>
    <s v="Expense"/>
    <s v="5 Expense"/>
    <x v="6"/>
    <x v="8"/>
    <x v="53"/>
    <x v="2"/>
    <s v="840 WORKER'S COMPENSATION"/>
    <n v="181523"/>
    <m/>
    <n v="181523"/>
    <n v="181523"/>
    <n v="0"/>
    <n v="184405"/>
    <n v="184405"/>
    <n v="171335"/>
    <n v="171335"/>
    <s v=""/>
    <s v=""/>
    <s v=""/>
  </r>
  <r>
    <x v="0"/>
    <s v="100-5-9-91-9050-840"/>
    <s v="UNEMPLOYMENT INSURANCE"/>
    <s v="Expense"/>
    <s v="5 Expense"/>
    <x v="6"/>
    <x v="8"/>
    <x v="54"/>
    <x v="2"/>
    <s v="840 WORKER'S COMPENSATION"/>
    <n v="15000"/>
    <m/>
    <n v="15000"/>
    <n v="4271.75"/>
    <n v="0"/>
    <n v="0"/>
    <n v="10483.06"/>
    <n v="0"/>
    <n v="17552.46"/>
    <s v=""/>
    <s v=""/>
    <s v=""/>
  </r>
  <r>
    <x v="0"/>
    <s v="100-5-9-91-9060-800"/>
    <s v="MEDICAL INS - ACTIVE"/>
    <s v="Expense"/>
    <s v="5 Expense"/>
    <x v="6"/>
    <x v="8"/>
    <x v="55"/>
    <x v="2"/>
    <s v="800 MEDICAL  INS - ACTIVE"/>
    <n v="943346.57"/>
    <m/>
    <n v="943346.57"/>
    <n v="223854.07"/>
    <n v="0"/>
    <n v="207308.68"/>
    <n v="818951.95"/>
    <n v="243452.02"/>
    <n v="947260"/>
    <s v=""/>
    <s v=""/>
    <s v=""/>
  </r>
  <r>
    <x v="0"/>
    <s v="100-5-9-91-9060-801"/>
    <s v="MEDICAL INSURANCE-RETIREE"/>
    <s v="Expense"/>
    <s v="5 Expense"/>
    <x v="6"/>
    <x v="8"/>
    <x v="55"/>
    <x v="2"/>
    <s v="801 MEDICAL INSURANCE-RETIREE"/>
    <n v="411330.34"/>
    <m/>
    <n v="411330.34"/>
    <n v="86945.16"/>
    <n v="0"/>
    <n v="91148.49"/>
    <n v="350521.67"/>
    <n v="107086.17"/>
    <n v="423658.64"/>
    <s v=""/>
    <s v=""/>
    <s v=""/>
  </r>
  <r>
    <x v="0"/>
    <s v="100-5-9-91-9061-800"/>
    <s v="DENTAL INS - ACTIVE"/>
    <s v="Expense"/>
    <s v="5 Expense"/>
    <x v="6"/>
    <x v="8"/>
    <x v="56"/>
    <x v="2"/>
    <s v="800 MEDICAL  INS - ACTIVE"/>
    <n v="62892.33"/>
    <m/>
    <n v="62892.33"/>
    <n v="15080.12"/>
    <n v="0"/>
    <n v="15443.32"/>
    <n v="62018.87"/>
    <n v="14628.81"/>
    <n v="56797.7"/>
    <s v=""/>
    <s v=""/>
    <s v=""/>
  </r>
  <r>
    <x v="0"/>
    <s v="100-5-9-91-9061-801"/>
    <s v="DENTAL INS - RETIREE"/>
    <s v="Expense"/>
    <s v="5 Expense"/>
    <x v="6"/>
    <x v="8"/>
    <x v="56"/>
    <x v="2"/>
    <s v="801 MEDICAL INSURANCE-RETIREE"/>
    <n v="9354.77"/>
    <m/>
    <n v="9354.77"/>
    <n v="1545.54"/>
    <n v="0"/>
    <n v="1707.51"/>
    <n v="6830.04"/>
    <n v="1552.02"/>
    <n v="6471.63"/>
    <s v=""/>
    <s v=""/>
    <s v=""/>
  </r>
  <r>
    <x v="0"/>
    <s v="100-5-9-91-9062-800"/>
    <s v="MEDICAL INS BUYOUT"/>
    <s v="Expense"/>
    <s v="5 Expense"/>
    <x v="6"/>
    <x v="8"/>
    <x v="57"/>
    <x v="2"/>
    <s v="800 MEDICAL  INS - ACTIVE"/>
    <n v="38384"/>
    <m/>
    <n v="38384"/>
    <n v="9686.34"/>
    <n v="0"/>
    <n v="9141.56"/>
    <n v="40143.089999999997"/>
    <n v="0"/>
    <n v="44412.25"/>
    <s v=""/>
    <s v=""/>
    <s v=""/>
  </r>
  <r>
    <x v="0"/>
    <s v="100-5-9-91-9062-801"/>
    <s v="MEDICAL INS BUYOUT - RETIREE"/>
    <s v="Expense"/>
    <s v="5 Expense"/>
    <x v="6"/>
    <x v="8"/>
    <x v="57"/>
    <x v="2"/>
    <s v="801 MEDICAL INSURANCE-RETIREE"/>
    <n v="7523"/>
    <m/>
    <n v="7523"/>
    <n v="0"/>
    <n v="0"/>
    <n v="0"/>
    <n v="0"/>
    <n v="0"/>
    <n v="0"/>
    <s v=""/>
    <s v=""/>
    <s v=""/>
  </r>
  <r>
    <x v="0"/>
    <s v="100-5-9-91-9062-830"/>
    <s v="MEDICAL INS BUYOUT-FICA"/>
    <s v="Expense"/>
    <s v="5 Expense"/>
    <x v="6"/>
    <x v="8"/>
    <x v="57"/>
    <x v="2"/>
    <s v="830 SOCIAL SECURITY"/>
    <n v="3632"/>
    <m/>
    <n v="3632"/>
    <n v="741.01"/>
    <n v="0"/>
    <n v="699.33"/>
    <n v="3063.28"/>
    <n v="0"/>
    <n v="3394.24"/>
    <s v=""/>
    <s v=""/>
    <s v=""/>
  </r>
  <r>
    <x v="0"/>
    <s v="100-5-9-91-9063-800"/>
    <s v="HRA EXPENSE - ACTIVE"/>
    <s v="Expense"/>
    <s v="5 Expense"/>
    <x v="6"/>
    <x v="8"/>
    <x v="58"/>
    <x v="2"/>
    <s v="800 MEDICAL  INS - ACTIVE"/>
    <n v="15200"/>
    <m/>
    <n v="15200"/>
    <n v="11453.42"/>
    <n v="0"/>
    <n v="12000"/>
    <n v="5979.69"/>
    <n v="45100"/>
    <n v="43637.04"/>
    <s v=""/>
    <s v=""/>
    <s v=""/>
  </r>
  <r>
    <x v="0"/>
    <s v="100-5-9-91-9063-801"/>
    <s v="HRA EXPENSE - RETIREE"/>
    <s v="Expense"/>
    <s v="5 Expense"/>
    <x v="6"/>
    <x v="8"/>
    <x v="58"/>
    <x v="2"/>
    <s v="801 MEDICAL INSURANCE-RETIREE"/>
    <n v="24925"/>
    <m/>
    <n v="24925"/>
    <n v="28972.92"/>
    <n v="0"/>
    <n v="29722.92"/>
    <n v="30179.52"/>
    <n v="26772.92"/>
    <n v="32220.560000000001"/>
    <s v=""/>
    <s v=""/>
    <s v=""/>
  </r>
  <r>
    <x v="0"/>
    <s v="100-5-9-91-9064-800"/>
    <s v="HSA FUNDING-ACTIVE"/>
    <s v="Expense"/>
    <s v="5 Expense"/>
    <x v="6"/>
    <x v="8"/>
    <x v="59"/>
    <x v="2"/>
    <s v="800 MEDICAL  INS - ACTIVE"/>
    <n v="273010"/>
    <m/>
    <n v="273010"/>
    <n v="172650"/>
    <n v="0"/>
    <n v="211900"/>
    <n v="275450"/>
    <n v="63400"/>
    <n v="67866.649999999994"/>
    <s v=""/>
    <s v=""/>
    <s v=""/>
  </r>
  <r>
    <x v="0"/>
    <s v="100-5-9-91-9064-801"/>
    <s v="HSA FUNDING-RETIREE"/>
    <s v="Expense"/>
    <s v="5 Expense"/>
    <x v="6"/>
    <x v="8"/>
    <x v="59"/>
    <x v="2"/>
    <s v="801 MEDICAL INSURANCE-RETIREE"/>
    <n v="30720"/>
    <m/>
    <n v="30720"/>
    <n v="3000"/>
    <n v="0"/>
    <n v="9000"/>
    <n v="12000"/>
    <n v="0"/>
    <n v="0"/>
    <s v=""/>
    <s v=""/>
    <s v=""/>
  </r>
  <r>
    <x v="0"/>
    <s v="100-5-9-91-9065-840"/>
    <s v="BENEFITS ADMINISTRATION"/>
    <s v="Expense"/>
    <s v="5 Expense"/>
    <x v="6"/>
    <x v="8"/>
    <x v="60"/>
    <x v="2"/>
    <s v="840 WORKER'S COMPENSATION"/>
    <n v="5359"/>
    <n v="433.24"/>
    <n v="5792.24"/>
    <n v="3305.99"/>
    <n v="0"/>
    <n v="2700"/>
    <n v="4604.92"/>
    <n v="1779"/>
    <n v="5346.54"/>
    <s v=""/>
    <s v=""/>
    <s v=""/>
  </r>
  <r>
    <x v="0"/>
    <s v="100-5-9-91-9066-840"/>
    <s v="WELLNESS PROGRAM"/>
    <s v="Expense"/>
    <s v="5 Expense"/>
    <x v="6"/>
    <x v="8"/>
    <x v="61"/>
    <x v="2"/>
    <s v="840 WORKER'S COMPENSATION"/>
    <n v="4800"/>
    <n v="-433.24"/>
    <n v="4366.76"/>
    <n v="744"/>
    <n v="0"/>
    <n v="857.28"/>
    <n v="3536.09"/>
    <n v="618.11"/>
    <n v="3449.96"/>
    <s v=""/>
    <s v=""/>
    <s v=""/>
  </r>
  <r>
    <x v="0"/>
    <s v="100-5-9-91-9089-830"/>
    <s v="FICA-OTHER BENEFITS"/>
    <s v="Expense"/>
    <s v="5 Expense"/>
    <x v="6"/>
    <x v="8"/>
    <x v="62"/>
    <x v="2"/>
    <s v="830 SOCIAL SECURITY"/>
    <n v="12321.46"/>
    <m/>
    <n v="12321.46"/>
    <n v="1076.46"/>
    <n v="0"/>
    <n v="777.18"/>
    <n v="4592.9799999999996"/>
    <n v="1472.48"/>
    <n v="6955.96"/>
    <s v=""/>
    <s v=""/>
    <s v=""/>
  </r>
  <r>
    <x v="0"/>
    <s v="100-5-9-91-9089-840"/>
    <s v="SICK LEAVE BUYOUT -ACTIVE EMP"/>
    <s v="Expense"/>
    <s v="5 Expense"/>
    <x v="6"/>
    <x v="8"/>
    <x v="62"/>
    <x v="2"/>
    <s v="840 WORKER'S COMPENSATION"/>
    <n v="40700"/>
    <m/>
    <n v="40700"/>
    <n v="0"/>
    <n v="0"/>
    <n v="0"/>
    <n v="47225.36"/>
    <n v="0"/>
    <n v="40228.86"/>
    <s v=""/>
    <s v=""/>
    <s v=""/>
  </r>
  <r>
    <x v="0"/>
    <s v="100-5-9-91-9089-850"/>
    <s v="TERMINATION/RETIREMENT PAYOUTS"/>
    <s v="Expense"/>
    <s v="5 Expense"/>
    <x v="6"/>
    <x v="8"/>
    <x v="62"/>
    <x v="2"/>
    <s v="850 TERMINATION/RETIREMENT PAYOUTS"/>
    <n v="89621"/>
    <m/>
    <n v="89621"/>
    <n v="14113.55"/>
    <n v="0"/>
    <n v="10159.15"/>
    <n v="12814.68"/>
    <n v="19248.11"/>
    <n v="57864.54"/>
    <s v=""/>
    <s v=""/>
    <s v=""/>
  </r>
  <r>
    <x v="0"/>
    <s v="100-5-9-92-9710-600"/>
    <s v="PRINCIPAL-SERIAL BONDS"/>
    <s v="Expense"/>
    <s v="5 Expense"/>
    <x v="6"/>
    <x v="3"/>
    <x v="63"/>
    <x v="4"/>
    <s v="600 PRINCIPAL-SERIAL BONDS"/>
    <n v="0"/>
    <m/>
    <n v="0"/>
    <n v="0"/>
    <n v="0"/>
    <n v="0"/>
    <n v="0"/>
    <n v="0"/>
    <n v="0"/>
    <s v=""/>
    <s v=""/>
    <s v=""/>
  </r>
  <r>
    <x v="0"/>
    <s v="100-5-9-92-9710-700"/>
    <s v="INTEREST-SERIAL BONDS"/>
    <s v="Expense"/>
    <s v="5 Expense"/>
    <x v="6"/>
    <x v="3"/>
    <x v="63"/>
    <x v="5"/>
    <s v="700 INTEREST-SERIAL BONDS"/>
    <n v="0"/>
    <m/>
    <n v="0"/>
    <n v="0"/>
    <n v="0"/>
    <n v="0"/>
    <n v="0"/>
    <n v="0"/>
    <n v="0"/>
    <s v=""/>
    <s v=""/>
    <s v=""/>
  </r>
  <r>
    <x v="0"/>
    <s v="100-5-9-93-9901-900"/>
    <s v="TRANSFER TO DEBT SERVICE (130)"/>
    <s v="Expense"/>
    <s v="5 Expense"/>
    <x v="6"/>
    <x v="9"/>
    <x v="64"/>
    <x v="6"/>
    <s v="900 TRANSFER TO DEBT SERVICE (130)"/>
    <n v="0"/>
    <m/>
    <n v="0"/>
    <n v="0"/>
    <n v="0"/>
    <n v="0"/>
    <n v="0"/>
    <n v="312500"/>
    <n v="1250000"/>
    <s v=""/>
    <s v=""/>
    <s v=""/>
  </r>
  <r>
    <x v="0"/>
    <s v="100-5-9-93-9901-901"/>
    <s v="TRANSFER TO CAPITAL RES (103)"/>
    <s v="Expense"/>
    <s v="5 Expense"/>
    <x v="6"/>
    <x v="9"/>
    <x v="64"/>
    <x v="6"/>
    <s v="901 TRANSFER TO CAPITAL RES (103)"/>
    <n v="2100000"/>
    <m/>
    <n v="2100000"/>
    <n v="525000"/>
    <n v="0"/>
    <n v="525000"/>
    <n v="2100000"/>
    <n v="212500"/>
    <n v="850000"/>
    <s v=""/>
    <s v=""/>
    <s v=""/>
  </r>
  <r>
    <x v="0"/>
    <s v="100-5-9-99-9999-900"/>
    <s v="BUDGET CONTINGENCY"/>
    <s v="Expense"/>
    <s v="5 Expense"/>
    <x v="6"/>
    <x v="10"/>
    <x v="65"/>
    <x v="6"/>
    <s v="900 TRANSFER TO DEBT SERVICE (130)"/>
    <n v="100000"/>
    <n v="-63552.61"/>
    <n v="36447.39"/>
    <n v="0"/>
    <n v="0"/>
    <n v="0"/>
    <n v="0"/>
    <n v="0"/>
    <n v="0"/>
    <s v=""/>
    <s v=""/>
    <s v=""/>
  </r>
  <r>
    <x v="1"/>
    <s v="200-5-1-90-1320-480"/>
    <s v="PROFESSIONAL SERVICES-AUDITOR"/>
    <s v="Expense"/>
    <s v="5 Expense"/>
    <x v="0"/>
    <x v="2"/>
    <x v="10"/>
    <x v="1"/>
    <s v="480 PROFESSIONAL SERVICES (RFP)"/>
    <n v="3500"/>
    <m/>
    <n v="3500"/>
    <n v="0"/>
    <n v="0"/>
    <n v="0"/>
    <n v="3100"/>
    <n v="0"/>
    <n v="2950"/>
    <s v=""/>
    <s v=""/>
    <s v=""/>
  </r>
  <r>
    <x v="1"/>
    <s v="200-5-1-90-1375-490"/>
    <s v="CREDIT CARD FEES"/>
    <s v="Expense"/>
    <s v="5 Expense"/>
    <x v="0"/>
    <x v="2"/>
    <x v="66"/>
    <x v="1"/>
    <s v="490 MISCELLANEOUS EXPENSES"/>
    <n v="1500"/>
    <m/>
    <n v="1500"/>
    <n v="311.76"/>
    <n v="0"/>
    <n v="367.79"/>
    <n v="1685.56"/>
    <n v="374.2"/>
    <n v="1564.81"/>
    <s v=""/>
    <s v=""/>
    <s v=""/>
  </r>
  <r>
    <x v="1"/>
    <s v="200-5-1-90-1670-490"/>
    <s v="CENTRAL PRINTING &amp; MAILING"/>
    <s v="Expense"/>
    <s v="5 Expense"/>
    <x v="0"/>
    <x v="2"/>
    <x v="15"/>
    <x v="1"/>
    <s v="490 MISCELLANEOUS EXPENSES"/>
    <n v="9720"/>
    <m/>
    <n v="9720"/>
    <n v="1340.92"/>
    <n v="0"/>
    <n v="1329.68"/>
    <n v="4941.68"/>
    <n v="0"/>
    <n v="0"/>
    <s v=""/>
    <s v=""/>
    <s v=""/>
  </r>
  <r>
    <x v="1"/>
    <s v="200-5-1-90-1910-480"/>
    <s v="PROFESSIONAL SERVICE-INSURANCE"/>
    <s v="Expense"/>
    <s v="5 Expense"/>
    <x v="0"/>
    <x v="2"/>
    <x v="16"/>
    <x v="1"/>
    <s v="480 PROFESSIONAL SERVICES (RFP)"/>
    <n v="31870"/>
    <m/>
    <n v="31870"/>
    <n v="0"/>
    <n v="0"/>
    <n v="0"/>
    <n v="30151"/>
    <n v="0"/>
    <n v="28500"/>
    <s v=""/>
    <s v=""/>
    <s v=""/>
  </r>
  <r>
    <x v="1"/>
    <s v="200-5-1-90-1950-490"/>
    <s v="TAXES ON CITY PROPERTY"/>
    <s v="Expense"/>
    <s v="5 Expense"/>
    <x v="0"/>
    <x v="2"/>
    <x v="19"/>
    <x v="1"/>
    <s v="490 MISCELLANEOUS EXPENSES"/>
    <n v="181495"/>
    <m/>
    <n v="181495"/>
    <n v="14634.46"/>
    <n v="0"/>
    <n v="14611.19"/>
    <n v="176591.88"/>
    <n v="14585.56"/>
    <n v="199078.22"/>
    <s v=""/>
    <s v=""/>
    <s v=""/>
  </r>
  <r>
    <x v="1"/>
    <s v="200-5-1-90-1988-491"/>
    <s v="GENERAL FUND OVERHEAD"/>
    <s v="Expense"/>
    <s v="5 Expense"/>
    <x v="0"/>
    <x v="2"/>
    <x v="67"/>
    <x v="1"/>
    <s v="491 EXPENSE REIMBURSEMENT PUMA"/>
    <n v="203256.24"/>
    <m/>
    <n v="203256.24"/>
    <n v="50814"/>
    <n v="0"/>
    <n v="47446.25"/>
    <n v="189785"/>
    <n v="47333"/>
    <n v="189332"/>
    <s v=""/>
    <s v=""/>
    <s v=""/>
  </r>
  <r>
    <x v="1"/>
    <s v="200-5-1-90-1989-490"/>
    <s v="MISCELLANEOUS EXPENSES"/>
    <s v="Expense"/>
    <s v="5 Expense"/>
    <x v="0"/>
    <x v="2"/>
    <x v="20"/>
    <x v="1"/>
    <s v="490 MISCELLANEOUS EXPENSES"/>
    <n v="6500"/>
    <n v="4020"/>
    <n v="10520"/>
    <n v="744"/>
    <n v="4020"/>
    <n v="779.19"/>
    <n v="805.18"/>
    <n v="696"/>
    <n v="2918.86"/>
    <s v=""/>
    <s v=""/>
    <s v=""/>
  </r>
  <r>
    <x v="1"/>
    <s v="200-5-1-90-1994-490"/>
    <s v="DEPRECIATION"/>
    <s v="Expense"/>
    <s v="5 Expense"/>
    <x v="0"/>
    <x v="2"/>
    <x v="68"/>
    <x v="1"/>
    <s v="490 MISCELLANEOUS EXPENSES"/>
    <n v="0"/>
    <m/>
    <n v="0"/>
    <n v="0"/>
    <n v="0"/>
    <n v="0"/>
    <n v="0"/>
    <n v="0"/>
    <n v="0"/>
    <s v=""/>
    <s v=""/>
    <s v=""/>
  </r>
  <r>
    <x v="1"/>
    <s v="200-5-1-92-1380-480"/>
    <s v="FISCAL AGENT FEES-BOND COSTS"/>
    <s v="Expense"/>
    <s v="5 Expense"/>
    <x v="0"/>
    <x v="3"/>
    <x v="21"/>
    <x v="1"/>
    <s v="480 PROFESSIONAL SERVICES (RFP)"/>
    <n v="1000"/>
    <m/>
    <n v="1000"/>
    <n v="0"/>
    <n v="0"/>
    <n v="0"/>
    <n v="1000"/>
    <n v="0"/>
    <n v="775"/>
    <s v=""/>
    <s v=""/>
    <s v=""/>
  </r>
  <r>
    <x v="1"/>
    <s v="200-5-8-50-8320-101"/>
    <s v="SALARIES (PR)"/>
    <s v="Expense"/>
    <s v="5 Expense"/>
    <x v="5"/>
    <x v="1"/>
    <x v="69"/>
    <x v="0"/>
    <s v="101 SALARIES"/>
    <n v="82270"/>
    <m/>
    <n v="82270"/>
    <n v="18597.169999999998"/>
    <n v="0"/>
    <n v="18541.45"/>
    <n v="80655.509999999995"/>
    <n v="18252.48"/>
    <n v="79094.100000000006"/>
    <s v=""/>
    <s v=""/>
    <s v=""/>
  </r>
  <r>
    <x v="1"/>
    <s v="200-5-8-50-8320-102"/>
    <s v="WAGES-UNION DPW (PR)"/>
    <s v="Expense"/>
    <s v="5 Expense"/>
    <x v="5"/>
    <x v="1"/>
    <x v="69"/>
    <x v="0"/>
    <s v="102 WAGES"/>
    <n v="292130"/>
    <m/>
    <n v="292130"/>
    <n v="65769.41"/>
    <n v="0"/>
    <n v="64108.800000000003"/>
    <n v="283007.73"/>
    <n v="60450.67"/>
    <n v="267041.21999999997"/>
    <s v=""/>
    <s v=""/>
    <s v=""/>
  </r>
  <r>
    <x v="1"/>
    <s v="200-5-8-50-8320-115"/>
    <s v="SEASONAL-TEMP WAGES (PR)"/>
    <s v="Expense"/>
    <s v="5 Expense"/>
    <x v="5"/>
    <x v="1"/>
    <x v="69"/>
    <x v="0"/>
    <s v="115 SEASONAL-TEMP WAGES"/>
    <n v="2125"/>
    <m/>
    <n v="2125"/>
    <n v="0"/>
    <n v="0"/>
    <n v="0"/>
    <n v="998.4"/>
    <n v="0"/>
    <n v="2065"/>
    <s v=""/>
    <s v=""/>
    <s v=""/>
  </r>
  <r>
    <x v="1"/>
    <s v="200-5-8-50-8320-120"/>
    <s v="OVERTIME (PR)"/>
    <s v="Expense"/>
    <s v="5 Expense"/>
    <x v="5"/>
    <x v="1"/>
    <x v="69"/>
    <x v="0"/>
    <s v="120 LONGEVITY/OTHER"/>
    <n v="15500"/>
    <m/>
    <n v="15500"/>
    <n v="2813.02"/>
    <n v="0"/>
    <n v="3064.29"/>
    <n v="17970.2"/>
    <n v="1653.44"/>
    <n v="13342.86"/>
    <s v=""/>
    <s v=""/>
    <s v=""/>
  </r>
  <r>
    <x v="1"/>
    <s v="200-5-8-50-8320-121"/>
    <s v="SHIFT DIFFERENTIAL (PR)"/>
    <s v="Expense"/>
    <s v="5 Expense"/>
    <x v="5"/>
    <x v="1"/>
    <x v="69"/>
    <x v="0"/>
    <s v="121 LONGEVITY-HOURLY"/>
    <n v="2800"/>
    <m/>
    <n v="2800"/>
    <n v="515.45000000000005"/>
    <n v="0"/>
    <n v="596.08000000000004"/>
    <n v="3151.79"/>
    <n v="577.98"/>
    <n v="3205.79"/>
    <s v=""/>
    <s v=""/>
    <s v=""/>
  </r>
  <r>
    <x v="1"/>
    <s v="200-5-8-50-8320-130"/>
    <s v="LONGEVITY/OTHER (PR)"/>
    <s v="Expense"/>
    <s v="5 Expense"/>
    <x v="5"/>
    <x v="1"/>
    <x v="69"/>
    <x v="0"/>
    <s v="130 LONGEVITY/OTHER"/>
    <n v="4615"/>
    <m/>
    <n v="4615"/>
    <n v="0"/>
    <n v="0"/>
    <n v="0"/>
    <n v="4615"/>
    <n v="0"/>
    <n v="4210"/>
    <s v=""/>
    <s v=""/>
    <s v=""/>
  </r>
  <r>
    <x v="1"/>
    <s v="200-5-8-50-8320-131"/>
    <s v="LONGEVITY - HOURLY (PR)"/>
    <s v="Expense"/>
    <s v="5 Expense"/>
    <x v="5"/>
    <x v="1"/>
    <x v="69"/>
    <x v="0"/>
    <s v="131 LONGEVITY - HOURLY"/>
    <n v="1946"/>
    <m/>
    <n v="1946"/>
    <n v="424.8"/>
    <n v="0"/>
    <n v="384"/>
    <n v="1811.2"/>
    <n v="384"/>
    <n v="1664"/>
    <s v=""/>
    <s v=""/>
    <s v=""/>
  </r>
  <r>
    <x v="1"/>
    <s v="200-5-8-50-8320-140"/>
    <s v="SALARIES &amp; WAGES-GRANTS (PR)"/>
    <s v="Expense"/>
    <s v="5 Expense"/>
    <x v="5"/>
    <x v="1"/>
    <x v="69"/>
    <x v="0"/>
    <s v="140 SALARIES &amp; WAGES-GRANTS"/>
    <n v="0"/>
    <m/>
    <n v="0"/>
    <n v="0"/>
    <n v="0"/>
    <n v="0"/>
    <n v="0"/>
    <n v="0"/>
    <n v="0"/>
    <s v=""/>
    <s v=""/>
    <s v=""/>
  </r>
  <r>
    <x v="1"/>
    <s v="200-5-8-50-8320-220"/>
    <s v="DEPARTMENTAL EQUIPMENT"/>
    <s v="Expense"/>
    <s v="5 Expense"/>
    <x v="5"/>
    <x v="1"/>
    <x v="69"/>
    <x v="3"/>
    <s v="220 DEPARTMENTAL EQUIPMENT"/>
    <n v="1000"/>
    <m/>
    <n v="1000"/>
    <n v="0"/>
    <n v="0"/>
    <n v="0"/>
    <n v="209.99"/>
    <n v="0"/>
    <n v="862.19"/>
    <s v=""/>
    <s v=""/>
    <s v=""/>
  </r>
  <r>
    <x v="1"/>
    <s v="200-5-8-50-8320-221"/>
    <s v="DEPARTMENT TRACKED EQUIP"/>
    <s v="Expense"/>
    <s v="5 Expense"/>
    <x v="5"/>
    <x v="1"/>
    <x v="69"/>
    <x v="3"/>
    <s v="221 DEPARTMENT TRACKED EQUIP"/>
    <n v="6600"/>
    <m/>
    <n v="6600"/>
    <n v="0"/>
    <n v="0"/>
    <n v="3734.5"/>
    <n v="3734.5"/>
    <n v="0"/>
    <n v="0"/>
    <s v=""/>
    <s v=""/>
    <s v=""/>
  </r>
  <r>
    <x v="1"/>
    <s v="200-5-8-50-8320-230"/>
    <s v="EQUIPMENT-GRANTS"/>
    <s v="Expense"/>
    <s v="5 Expense"/>
    <x v="5"/>
    <x v="1"/>
    <x v="69"/>
    <x v="3"/>
    <s v="230 EQUIPMENT-PROJECT CODE"/>
    <n v="0"/>
    <m/>
    <n v="0"/>
    <n v="0"/>
    <n v="0"/>
    <n v="0"/>
    <n v="0"/>
    <n v="10488.43"/>
    <n v="18408.71"/>
    <s v=""/>
    <s v=""/>
    <s v=""/>
  </r>
  <r>
    <x v="1"/>
    <s v="200-5-8-50-8320-310"/>
    <s v="GAS, OIL AND GREASE"/>
    <s v="Expense"/>
    <s v="5 Expense"/>
    <x v="5"/>
    <x v="1"/>
    <x v="69"/>
    <x v="1"/>
    <s v="310 GAS, OIL AND GREASE"/>
    <n v="4681.43"/>
    <m/>
    <n v="4681.43"/>
    <n v="1137.77"/>
    <n v="0"/>
    <n v="366.77"/>
    <n v="1789.09"/>
    <n v="311.02999999999997"/>
    <n v="1887.83"/>
    <s v=""/>
    <s v=""/>
    <s v=""/>
  </r>
  <r>
    <x v="1"/>
    <s v="200-5-8-50-8320-340"/>
    <s v="DEPARTMENTAL SUPPLIES"/>
    <s v="Expense"/>
    <s v="5 Expense"/>
    <x v="5"/>
    <x v="1"/>
    <x v="69"/>
    <x v="1"/>
    <s v="340 DEPARTMENTAL SUPPLIES"/>
    <n v="126740"/>
    <m/>
    <n v="126740"/>
    <n v="18892.48"/>
    <n v="84181.62"/>
    <n v="24086.03"/>
    <n v="126174.42"/>
    <n v="20593.240000000002"/>
    <n v="95062.43"/>
    <s v=""/>
    <s v=""/>
    <s v=""/>
  </r>
  <r>
    <x v="1"/>
    <s v="200-5-8-50-8320-350"/>
    <s v="BUILDING SUPPLIES"/>
    <s v="Expense"/>
    <s v="5 Expense"/>
    <x v="5"/>
    <x v="1"/>
    <x v="69"/>
    <x v="1"/>
    <s v="350 BUILDING SUPPLIES"/>
    <n v="4500"/>
    <m/>
    <n v="4500"/>
    <n v="0"/>
    <n v="0"/>
    <n v="62.25"/>
    <n v="677.33"/>
    <n v="54.24"/>
    <n v="1040.8"/>
    <s v=""/>
    <s v=""/>
    <s v=""/>
  </r>
  <r>
    <x v="1"/>
    <s v="200-5-8-50-8320-360"/>
    <s v="WEARING APPAREL"/>
    <s v="Expense"/>
    <s v="5 Expense"/>
    <x v="5"/>
    <x v="1"/>
    <x v="69"/>
    <x v="1"/>
    <s v="360 WEARING APPAREL"/>
    <n v="1100"/>
    <m/>
    <n v="1100"/>
    <n v="90.98"/>
    <n v="39.979999999999997"/>
    <n v="103.96"/>
    <n v="881.22"/>
    <n v="0"/>
    <n v="837.99"/>
    <s v=""/>
    <s v=""/>
    <s v=""/>
  </r>
  <r>
    <x v="1"/>
    <s v="200-5-8-50-8320-370"/>
    <s v="LANDSCAPE SUPPLIES"/>
    <s v="Expense"/>
    <s v="5 Expense"/>
    <x v="5"/>
    <x v="1"/>
    <x v="69"/>
    <x v="1"/>
    <s v="370 LANDSCAPE SUPPLIES"/>
    <n v="600"/>
    <m/>
    <n v="600"/>
    <n v="0"/>
    <n v="0"/>
    <n v="0"/>
    <n v="428.22"/>
    <n v="0"/>
    <n v="463.32"/>
    <s v=""/>
    <s v=""/>
    <s v=""/>
  </r>
  <r>
    <x v="1"/>
    <s v="200-5-8-50-8320-380"/>
    <s v="OFFICE SUPPLIES"/>
    <s v="Expense"/>
    <s v="5 Expense"/>
    <x v="5"/>
    <x v="1"/>
    <x v="69"/>
    <x v="1"/>
    <s v="380 OFFICE SUPPLIES"/>
    <n v="750"/>
    <m/>
    <n v="750"/>
    <n v="44.87"/>
    <n v="0"/>
    <n v="334.93"/>
    <n v="534.91999999999996"/>
    <n v="31.91"/>
    <n v="417.16"/>
    <s v=""/>
    <s v=""/>
    <s v=""/>
  </r>
  <r>
    <x v="1"/>
    <s v="200-5-8-50-8320-410"/>
    <s v="GAS &amp; ELECTRIC"/>
    <s v="Expense"/>
    <s v="5 Expense"/>
    <x v="5"/>
    <x v="1"/>
    <x v="69"/>
    <x v="1"/>
    <s v="410 GAS &amp; ELECTRIC"/>
    <n v="203890"/>
    <m/>
    <n v="203890"/>
    <n v="25264.91"/>
    <n v="0"/>
    <n v="57066.71"/>
    <n v="197557.2"/>
    <n v="51295.1"/>
    <n v="204820.99"/>
    <s v=""/>
    <s v=""/>
    <s v=""/>
  </r>
  <r>
    <x v="1"/>
    <s v="200-5-8-50-8320-420"/>
    <s v="TELEPHONE"/>
    <s v="Expense"/>
    <s v="5 Expense"/>
    <x v="5"/>
    <x v="1"/>
    <x v="69"/>
    <x v="1"/>
    <s v="420 TELEPHONE/BROADBAND"/>
    <n v="3110"/>
    <m/>
    <n v="3110"/>
    <n v="620.59"/>
    <n v="0"/>
    <n v="527.22"/>
    <n v="2945.05"/>
    <n v="364.44"/>
    <n v="2321.2399999999998"/>
    <s v=""/>
    <s v=""/>
    <s v=""/>
  </r>
  <r>
    <x v="1"/>
    <s v="200-5-8-50-8320-430"/>
    <s v="OUTSIDE SERVICES"/>
    <s v="Expense"/>
    <s v="5 Expense"/>
    <x v="5"/>
    <x v="1"/>
    <x v="69"/>
    <x v="1"/>
    <s v="430 OUTSIDE SERVICES"/>
    <n v="23009"/>
    <m/>
    <n v="23009"/>
    <n v="5439.02"/>
    <n v="267"/>
    <n v="3645.37"/>
    <n v="32932.26"/>
    <n v="1746.2"/>
    <n v="16419.099999999999"/>
    <s v=""/>
    <s v=""/>
    <s v=""/>
  </r>
  <r>
    <x v="1"/>
    <s v="200-5-8-50-8320-431"/>
    <s v="SOFTWARE AND SYSTEM UPDATES"/>
    <s v="Expense"/>
    <s v="5 Expense"/>
    <x v="5"/>
    <x v="1"/>
    <x v="69"/>
    <x v="1"/>
    <s v="431 SOFTWARE AND SYSTEMS MAINT"/>
    <n v="11600"/>
    <m/>
    <n v="11600"/>
    <n v="490"/>
    <n v="630"/>
    <n v="0"/>
    <n v="6406.5"/>
    <n v="0"/>
    <n v="0"/>
    <s v=""/>
    <s v=""/>
    <s v=""/>
  </r>
  <r>
    <x v="1"/>
    <s v="200-5-8-50-8320-440"/>
    <s v="VEHICLE REPAIRS"/>
    <s v="Expense"/>
    <s v="5 Expense"/>
    <x v="5"/>
    <x v="1"/>
    <x v="69"/>
    <x v="1"/>
    <s v="440 VEHICLE REPAIRS"/>
    <n v="1000"/>
    <m/>
    <n v="1000"/>
    <n v="115.61"/>
    <n v="0"/>
    <n v="0"/>
    <n v="16.5"/>
    <n v="0"/>
    <n v="231.15"/>
    <s v=""/>
    <s v=""/>
    <s v=""/>
  </r>
  <r>
    <x v="1"/>
    <s v="200-5-8-50-8320-450"/>
    <s v="EQUIP &amp; BLDG REPAIRS"/>
    <s v="Expense"/>
    <s v="5 Expense"/>
    <x v="5"/>
    <x v="1"/>
    <x v="69"/>
    <x v="1"/>
    <s v="450 EQUIP &amp; BLDG REPAIRS"/>
    <n v="10500"/>
    <n v="1645"/>
    <n v="12145"/>
    <n v="3725.09"/>
    <n v="1645"/>
    <n v="917.27"/>
    <n v="7643.73"/>
    <n v="1124.27"/>
    <n v="22820.1"/>
    <s v=""/>
    <s v=""/>
    <s v=""/>
  </r>
  <r>
    <x v="1"/>
    <s v="200-5-8-50-8320-470"/>
    <s v="TRAINING, CONFERENCES &amp; DUES"/>
    <s v="Expense"/>
    <s v="5 Expense"/>
    <x v="5"/>
    <x v="1"/>
    <x v="69"/>
    <x v="1"/>
    <s v="470 TRAINING, CONFERENCES &amp; DUES"/>
    <n v="-3230"/>
    <n v="8250"/>
    <n v="5020"/>
    <n v="1085"/>
    <n v="100"/>
    <n v="160"/>
    <n v="1440.33"/>
    <n v="1209.5"/>
    <n v="2103.04"/>
    <s v=""/>
    <s v=""/>
    <s v=""/>
  </r>
  <r>
    <x v="1"/>
    <s v="200-5-8-50-8320-480"/>
    <s v="PROFESSIONAL SERVICES (RFP)"/>
    <s v="Expense"/>
    <s v="5 Expense"/>
    <x v="5"/>
    <x v="1"/>
    <x v="69"/>
    <x v="1"/>
    <s v="480 PROFESSIONAL SERVICES (RFP)"/>
    <n v="8350"/>
    <m/>
    <n v="8350"/>
    <n v="8250"/>
    <n v="0"/>
    <n v="0"/>
    <n v="50"/>
    <n v="255"/>
    <n v="255"/>
    <s v=""/>
    <s v=""/>
    <s v=""/>
  </r>
  <r>
    <x v="1"/>
    <s v="200-5-8-50-8320-490"/>
    <s v="MISCELLANEOUS EXPENSES"/>
    <s v="Expense"/>
    <s v="5 Expense"/>
    <x v="5"/>
    <x v="1"/>
    <x v="69"/>
    <x v="1"/>
    <s v="490 MISCELLANEOUS EXPENSES"/>
    <n v="91823"/>
    <m/>
    <n v="91823"/>
    <n v="76666.67"/>
    <n v="0"/>
    <n v="82614.33"/>
    <n v="82614.33"/>
    <n v="83636.600000000006"/>
    <n v="83636.600000000006"/>
    <s v=""/>
    <s v=""/>
    <s v=""/>
  </r>
  <r>
    <x v="1"/>
    <s v="200-5-8-50-8320-830"/>
    <s v="SOCIAL SECURITY"/>
    <s v="Expense"/>
    <s v="5 Expense"/>
    <x v="5"/>
    <x v="1"/>
    <x v="69"/>
    <x v="2"/>
    <s v="830 SOCIAL SECURITY"/>
    <n v="30706.03"/>
    <m/>
    <n v="30706.03"/>
    <n v="6524.78"/>
    <n v="0"/>
    <n v="6375.7"/>
    <n v="29078.45"/>
    <n v="5995.33"/>
    <n v="27330.880000000001"/>
    <s v=""/>
    <s v=""/>
    <s v=""/>
  </r>
  <r>
    <x v="1"/>
    <s v="200-5-8-50-8340-101"/>
    <s v="SALARIES (PR)"/>
    <s v="Expense"/>
    <s v="5 Expense"/>
    <x v="5"/>
    <x v="1"/>
    <x v="70"/>
    <x v="0"/>
    <s v="101 SALARIES"/>
    <n v="100183.58"/>
    <m/>
    <n v="100183.58"/>
    <n v="22612.65"/>
    <n v="0"/>
    <n v="22579.19"/>
    <n v="97933.61"/>
    <n v="21711.27"/>
    <n v="93757.18"/>
    <s v=""/>
    <s v=""/>
    <s v=""/>
  </r>
  <r>
    <x v="1"/>
    <s v="200-5-8-50-8340-102"/>
    <s v="WAGES-UNION DPW (PR)"/>
    <s v="Expense"/>
    <s v="5 Expense"/>
    <x v="5"/>
    <x v="1"/>
    <x v="70"/>
    <x v="0"/>
    <s v="102 WAGES"/>
    <n v="230932.8"/>
    <m/>
    <n v="230932.8"/>
    <n v="49850.44"/>
    <n v="0"/>
    <n v="54664.14"/>
    <n v="231576"/>
    <n v="52536.959999999999"/>
    <n v="229983.79"/>
    <s v=""/>
    <s v=""/>
    <s v=""/>
  </r>
  <r>
    <x v="1"/>
    <s v="200-5-8-50-8340-115"/>
    <s v="SEASONAL-TEMP WAGES (PR)"/>
    <s v="Expense"/>
    <s v="5 Expense"/>
    <x v="5"/>
    <x v="1"/>
    <x v="70"/>
    <x v="0"/>
    <s v="115 SEASONAL-TEMP WAGES"/>
    <n v="4928"/>
    <m/>
    <n v="4928"/>
    <n v="0"/>
    <n v="0"/>
    <n v="0"/>
    <n v="1664"/>
    <n v="0"/>
    <n v="3060"/>
    <s v=""/>
    <s v=""/>
    <s v=""/>
  </r>
  <r>
    <x v="1"/>
    <s v="200-5-8-50-8340-120"/>
    <s v="OVERTIME (PR)"/>
    <s v="Expense"/>
    <s v="5 Expense"/>
    <x v="5"/>
    <x v="1"/>
    <x v="70"/>
    <x v="0"/>
    <s v="120 LONGEVITY/OTHER"/>
    <n v="33450"/>
    <m/>
    <n v="33450"/>
    <n v="6264.21"/>
    <n v="0"/>
    <n v="4578.66"/>
    <n v="24203.43"/>
    <n v="3593.68"/>
    <n v="26230.26"/>
    <s v=""/>
    <s v=""/>
    <s v=""/>
  </r>
  <r>
    <x v="1"/>
    <s v="200-5-8-50-8340-121"/>
    <s v="SHIFT DIFFERENTIAL (PR)"/>
    <s v="Expense"/>
    <s v="5 Expense"/>
    <x v="5"/>
    <x v="1"/>
    <x v="70"/>
    <x v="0"/>
    <s v="121 LONGEVITY-HOURLY"/>
    <n v="830"/>
    <m/>
    <n v="830"/>
    <n v="0"/>
    <n v="0"/>
    <n v="0"/>
    <n v="479.11"/>
    <n v="0"/>
    <n v="0"/>
    <s v=""/>
    <s v=""/>
    <s v=""/>
  </r>
  <r>
    <x v="1"/>
    <s v="200-5-8-50-8340-122"/>
    <s v="ON-CALL (PR)"/>
    <s v="Expense"/>
    <s v="5 Expense"/>
    <x v="5"/>
    <x v="1"/>
    <x v="70"/>
    <x v="0"/>
    <s v="122 ON-CALL"/>
    <n v="7700"/>
    <m/>
    <n v="7700"/>
    <n v="2578.0500000000002"/>
    <n v="0"/>
    <n v="3334.53"/>
    <n v="7666.92"/>
    <n v="2388.0300000000002"/>
    <n v="7670.23"/>
    <s v=""/>
    <s v=""/>
    <s v=""/>
  </r>
  <r>
    <x v="1"/>
    <s v="200-5-8-50-8340-130"/>
    <s v="LONGEVITY/OTHER (PR)"/>
    <s v="Expense"/>
    <s v="5 Expense"/>
    <x v="5"/>
    <x v="1"/>
    <x v="70"/>
    <x v="0"/>
    <s v="130 LONGEVITY/OTHER"/>
    <n v="7300"/>
    <m/>
    <n v="7300"/>
    <n v="0"/>
    <n v="0"/>
    <n v="0"/>
    <n v="7622"/>
    <n v="0"/>
    <n v="7100"/>
    <s v=""/>
    <s v=""/>
    <s v=""/>
  </r>
  <r>
    <x v="1"/>
    <s v="200-5-8-50-8340-131"/>
    <s v="LONGEVITY - HOURLY (PR)"/>
    <s v="Expense"/>
    <s v="5 Expense"/>
    <x v="5"/>
    <x v="1"/>
    <x v="70"/>
    <x v="0"/>
    <s v="131 LONGEVITY - HOURLY"/>
    <n v="3028.2"/>
    <m/>
    <n v="3028.2"/>
    <n v="735.5"/>
    <n v="0"/>
    <n v="648"/>
    <n v="2818.8"/>
    <n v="624"/>
    <n v="2762"/>
    <s v=""/>
    <s v=""/>
    <s v=""/>
  </r>
  <r>
    <x v="1"/>
    <s v="200-5-8-50-8340-220"/>
    <s v="DEPARTMENTAL EQUIPMENT"/>
    <s v="Expense"/>
    <s v="5 Expense"/>
    <x v="5"/>
    <x v="1"/>
    <x v="70"/>
    <x v="3"/>
    <s v="220 DEPARTMENTAL EQUIPMENT"/>
    <n v="7500"/>
    <m/>
    <n v="7500"/>
    <n v="1960"/>
    <n v="315"/>
    <n v="0"/>
    <n v="3793.98"/>
    <n v="1815.81"/>
    <n v="4826.3100000000004"/>
    <s v=""/>
    <s v=""/>
    <s v=""/>
  </r>
  <r>
    <x v="1"/>
    <s v="200-5-8-50-8340-310"/>
    <s v="GAS, OIL AND GREASE"/>
    <s v="Expense"/>
    <s v="5 Expense"/>
    <x v="5"/>
    <x v="1"/>
    <x v="70"/>
    <x v="1"/>
    <s v="310 GAS, OIL AND GREASE"/>
    <n v="12720"/>
    <m/>
    <n v="12720"/>
    <n v="1460.5"/>
    <n v="0"/>
    <n v="2107.4299999999998"/>
    <n v="12101.12"/>
    <n v="1378.12"/>
    <n v="7241.25"/>
    <s v=""/>
    <s v=""/>
    <s v=""/>
  </r>
  <r>
    <x v="1"/>
    <s v="200-5-8-50-8340-340"/>
    <s v="DEPARTMENTAL SUPPLIES"/>
    <s v="Expense"/>
    <s v="5 Expense"/>
    <x v="5"/>
    <x v="1"/>
    <x v="70"/>
    <x v="1"/>
    <s v="340 DEPARTMENTAL SUPPLIES"/>
    <n v="88000"/>
    <m/>
    <n v="88000"/>
    <n v="14114.49"/>
    <n v="5603.75"/>
    <n v="19604.18"/>
    <n v="86954.77"/>
    <n v="9660.1200000000008"/>
    <n v="71940.960000000006"/>
    <s v=""/>
    <s v=""/>
    <s v=""/>
  </r>
  <r>
    <x v="1"/>
    <s v="200-5-8-50-8340-360"/>
    <s v="WEARING APPAREL"/>
    <s v="Expense"/>
    <s v="5 Expense"/>
    <x v="5"/>
    <x v="1"/>
    <x v="70"/>
    <x v="1"/>
    <s v="360 WEARING APPAREL"/>
    <n v="2100"/>
    <m/>
    <n v="2100"/>
    <n v="1502.03"/>
    <n v="0"/>
    <n v="992.95"/>
    <n v="1965.33"/>
    <n v="1247.68"/>
    <n v="1371.42"/>
    <s v=""/>
    <s v=""/>
    <s v=""/>
  </r>
  <r>
    <x v="1"/>
    <s v="200-5-8-50-8340-380"/>
    <s v="OFFICE SUPPLIES"/>
    <s v="Expense"/>
    <s v="5 Expense"/>
    <x v="5"/>
    <x v="1"/>
    <x v="70"/>
    <x v="1"/>
    <s v="380 OFFICE SUPPLIES"/>
    <n v="300"/>
    <m/>
    <n v="300"/>
    <n v="31.99"/>
    <n v="0"/>
    <n v="37.67"/>
    <n v="102.46"/>
    <n v="0"/>
    <n v="135.19"/>
    <s v=""/>
    <s v=""/>
    <s v=""/>
  </r>
  <r>
    <x v="1"/>
    <s v="200-5-8-50-8340-410"/>
    <s v="GAS &amp; ELECTRIC"/>
    <s v="Expense"/>
    <s v="5 Expense"/>
    <x v="5"/>
    <x v="1"/>
    <x v="70"/>
    <x v="1"/>
    <s v="410 GAS &amp; ELECTRIC"/>
    <n v="1450"/>
    <m/>
    <n v="1450"/>
    <n v="506.65"/>
    <n v="0"/>
    <n v="472.96"/>
    <n v="1638.64"/>
    <n v="375.96"/>
    <n v="1142.44"/>
    <s v=""/>
    <s v=""/>
    <s v=""/>
  </r>
  <r>
    <x v="1"/>
    <s v="200-5-8-50-8340-420"/>
    <s v="TELEPHONE"/>
    <s v="Expense"/>
    <s v="5 Expense"/>
    <x v="5"/>
    <x v="1"/>
    <x v="70"/>
    <x v="1"/>
    <s v="420 TELEPHONE/BROADBAND"/>
    <n v="1800"/>
    <m/>
    <n v="1800"/>
    <n v="200"/>
    <n v="0"/>
    <n v="300"/>
    <n v="1150"/>
    <n v="225"/>
    <n v="1200"/>
    <s v=""/>
    <s v=""/>
    <s v=""/>
  </r>
  <r>
    <x v="1"/>
    <s v="200-5-8-50-8340-430"/>
    <s v="OUTSIDE SERVICES"/>
    <s v="Expense"/>
    <s v="5 Expense"/>
    <x v="5"/>
    <x v="1"/>
    <x v="70"/>
    <x v="1"/>
    <s v="430 OUTSIDE SERVICES"/>
    <n v="8500"/>
    <m/>
    <n v="8500"/>
    <n v="312.89"/>
    <n v="1143.32"/>
    <n v="0"/>
    <n v="2636"/>
    <n v="171"/>
    <n v="4312.3999999999996"/>
    <s v=""/>
    <s v=""/>
    <s v=""/>
  </r>
  <r>
    <x v="1"/>
    <s v="200-5-8-50-8340-431"/>
    <s v="SOFTWARE AND SYSTEMS MAINT"/>
    <s v="Expense"/>
    <s v="5 Expense"/>
    <x v="5"/>
    <x v="1"/>
    <x v="70"/>
    <x v="1"/>
    <s v="431 SOFTWARE AND SYSTEMS MAINT"/>
    <n v="3200"/>
    <m/>
    <n v="3200"/>
    <n v="0"/>
    <n v="0"/>
    <n v="0"/>
    <n v="780"/>
    <n v="0"/>
    <n v="0"/>
    <s v=""/>
    <s v=""/>
    <s v=""/>
  </r>
  <r>
    <x v="1"/>
    <s v="200-5-8-50-8340-440"/>
    <s v="VEHICLE REPAIRS"/>
    <s v="Expense"/>
    <s v="5 Expense"/>
    <x v="5"/>
    <x v="1"/>
    <x v="70"/>
    <x v="1"/>
    <s v="440 VEHICLE REPAIRS"/>
    <n v="13860"/>
    <m/>
    <n v="13860"/>
    <n v="4394.21"/>
    <n v="1304.58"/>
    <n v="214.3"/>
    <n v="8051.83"/>
    <n v="1541.79"/>
    <n v="8983.7000000000007"/>
    <s v=""/>
    <s v=""/>
    <s v=""/>
  </r>
  <r>
    <x v="1"/>
    <s v="200-5-8-50-8340-450"/>
    <s v="EQUIP &amp; BLDG REPAIRS"/>
    <s v="Expense"/>
    <s v="5 Expense"/>
    <x v="5"/>
    <x v="1"/>
    <x v="70"/>
    <x v="1"/>
    <s v="450 EQUIP &amp; BLDG REPAIRS"/>
    <n v="0"/>
    <m/>
    <n v="0"/>
    <n v="0"/>
    <n v="0"/>
    <n v="0"/>
    <n v="0"/>
    <n v="0"/>
    <n v="0"/>
    <s v=""/>
    <s v=""/>
    <s v=""/>
  </r>
  <r>
    <x v="1"/>
    <s v="200-5-8-50-8340-460"/>
    <s v="RENTAL OF EQUIP &amp; BUILDINGS"/>
    <s v="Expense"/>
    <s v="5 Expense"/>
    <x v="5"/>
    <x v="1"/>
    <x v="70"/>
    <x v="1"/>
    <s v="460 RENTAL OF EQUIPMENT"/>
    <n v="1200"/>
    <m/>
    <n v="1200"/>
    <n v="0"/>
    <n v="755"/>
    <n v="752.5"/>
    <n v="752.5"/>
    <n v="732.95"/>
    <n v="732.95"/>
    <s v=""/>
    <s v=""/>
    <s v=""/>
  </r>
  <r>
    <x v="1"/>
    <s v="200-5-8-50-8340-470"/>
    <s v="TRAINING, CONFERENCES &amp; DUES"/>
    <s v="Expense"/>
    <s v="5 Expense"/>
    <x v="5"/>
    <x v="1"/>
    <x v="70"/>
    <x v="1"/>
    <s v="470 TRAINING, CONFERENCES &amp; DUES"/>
    <n v="2684"/>
    <m/>
    <n v="2684"/>
    <n v="192"/>
    <n v="0"/>
    <n v="375"/>
    <n v="1414"/>
    <n v="344"/>
    <n v="2186"/>
    <s v=""/>
    <s v=""/>
    <s v=""/>
  </r>
  <r>
    <x v="1"/>
    <s v="200-5-8-50-8340-480"/>
    <s v="PROFESSIONAL SERVICES (RFP)"/>
    <s v="Expense"/>
    <s v="5 Expense"/>
    <x v="5"/>
    <x v="1"/>
    <x v="70"/>
    <x v="1"/>
    <s v="480 PROFESSIONAL SERVICES (RFP)"/>
    <n v="0"/>
    <m/>
    <n v="0"/>
    <n v="0"/>
    <n v="0"/>
    <n v="0"/>
    <n v="0"/>
    <n v="0"/>
    <n v="0"/>
    <s v=""/>
    <s v=""/>
    <s v=""/>
  </r>
  <r>
    <x v="1"/>
    <s v="200-5-8-50-8340-490"/>
    <s v="MISCELLANEOUS EXPENSES"/>
    <s v="Expense"/>
    <s v="5 Expense"/>
    <x v="5"/>
    <x v="1"/>
    <x v="70"/>
    <x v="1"/>
    <s v="490 MISCELLANEOUS EXPENSES"/>
    <n v="7300"/>
    <m/>
    <n v="7300"/>
    <n v="0"/>
    <n v="0"/>
    <n v="19.260000000000002"/>
    <n v="19.260000000000002"/>
    <n v="2385.0300000000002"/>
    <n v="7496.91"/>
    <s v=""/>
    <s v=""/>
    <s v=""/>
  </r>
  <r>
    <x v="1"/>
    <s v="200-5-8-50-8340-830"/>
    <s v="SOCIAL SECURITY"/>
    <s v="Expense"/>
    <s v="5 Expense"/>
    <x v="5"/>
    <x v="1"/>
    <x v="70"/>
    <x v="2"/>
    <s v="830 SOCIAL SECURITY"/>
    <n v="29709"/>
    <m/>
    <n v="29709"/>
    <n v="6117.35"/>
    <n v="0"/>
    <n v="6372.17"/>
    <n v="27767.74"/>
    <n v="5962.41"/>
    <n v="27335.98"/>
    <s v=""/>
    <s v=""/>
    <s v=""/>
  </r>
  <r>
    <x v="1"/>
    <s v="200-5-8-50-8389-490"/>
    <s v="OTHER - LOSS ON REFUNDUNDING"/>
    <s v="Expense"/>
    <s v="5 Expense"/>
    <x v="5"/>
    <x v="1"/>
    <x v="71"/>
    <x v="1"/>
    <s v="490 MISCELLANEOUS EXPENSES"/>
    <n v="0"/>
    <m/>
    <n v="0"/>
    <n v="0"/>
    <n v="0"/>
    <n v="0"/>
    <n v="0"/>
    <n v="0"/>
    <n v="0"/>
    <s v=""/>
    <s v=""/>
    <s v=""/>
  </r>
  <r>
    <x v="1"/>
    <s v="200-5-8-50-8397-211"/>
    <s v="CAPITAL-EQUIPMENT (CASH)"/>
    <s v="Expense"/>
    <s v="5 Expense"/>
    <x v="5"/>
    <x v="1"/>
    <x v="72"/>
    <x v="3"/>
    <s v="211 CAPITAL-EQUIPMENT"/>
    <n v="25000"/>
    <m/>
    <n v="25000"/>
    <n v="0"/>
    <n v="0"/>
    <n v="0"/>
    <n v="0"/>
    <n v="0"/>
    <n v="17238"/>
    <s v=""/>
    <s v=""/>
    <s v=""/>
  </r>
  <r>
    <x v="1"/>
    <s v="200-5-8-50-8397-240"/>
    <s v="WTP VEHICLES- WTP RESERVE (203)"/>
    <s v="Expense"/>
    <s v="5 Expense"/>
    <x v="5"/>
    <x v="1"/>
    <x v="72"/>
    <x v="3"/>
    <s v="240 VEHICLES- WTP RESERVE (203)"/>
    <n v="0"/>
    <m/>
    <n v="0"/>
    <n v="0"/>
    <n v="0"/>
    <n v="0"/>
    <n v="0"/>
    <n v="0"/>
    <n v="0"/>
    <s v=""/>
    <s v=""/>
    <s v=""/>
  </r>
  <r>
    <x v="1"/>
    <s v="200-5-8-50-8397-241"/>
    <s v="WTP EQUIP- PUMP/MOTOR/METERS (203)"/>
    <s v="Expense"/>
    <s v="5 Expense"/>
    <x v="5"/>
    <x v="1"/>
    <x v="72"/>
    <x v="3"/>
    <s v="241 EQUIPMENT-WTP PUMP/MOTOR (203)"/>
    <n v="0"/>
    <m/>
    <n v="0"/>
    <n v="0"/>
    <n v="0"/>
    <n v="0"/>
    <n v="0"/>
    <n v="0"/>
    <n v="59092"/>
    <s v=""/>
    <s v=""/>
    <s v=""/>
  </r>
  <r>
    <x v="1"/>
    <s v="200-5-8-50-8397-242"/>
    <s v="WTP BUILDING IMP -WTP RES (203)"/>
    <s v="Expense"/>
    <s v="5 Expense"/>
    <x v="5"/>
    <x v="1"/>
    <x v="72"/>
    <x v="3"/>
    <s v="242 BUILDING IMP -WTP RES (203)"/>
    <n v="230000"/>
    <m/>
    <n v="230000"/>
    <n v="8067"/>
    <n v="54941.15"/>
    <n v="0"/>
    <n v="0"/>
    <n v="0"/>
    <n v="0"/>
    <s v=""/>
    <s v=""/>
    <s v=""/>
  </r>
  <r>
    <x v="1"/>
    <s v="200-5-8-50-8397-243"/>
    <s v="WTP COMPUTER AND SOFTWARE (203)"/>
    <s v="Expense"/>
    <s v="5 Expense"/>
    <x v="5"/>
    <x v="1"/>
    <x v="72"/>
    <x v="3"/>
    <s v="243 CAPITAL"/>
    <n v="15000"/>
    <m/>
    <n v="15000"/>
    <n v="0"/>
    <n v="15000"/>
    <n v="0"/>
    <n v="0"/>
    <n v="0"/>
    <n v="0"/>
    <s v=""/>
    <s v=""/>
    <s v=""/>
  </r>
  <r>
    <x v="1"/>
    <s v="200-5-8-50-8397-244"/>
    <s v="WTP EQUIPMENT-OTHER (203)"/>
    <s v="Expense"/>
    <s v="5 Expense"/>
    <x v="5"/>
    <x v="1"/>
    <x v="72"/>
    <x v="3"/>
    <s v="244 VEHICLES - PLANT (F) (303)"/>
    <n v="15000"/>
    <m/>
    <n v="15000"/>
    <n v="0"/>
    <n v="15000"/>
    <n v="0"/>
    <n v="0"/>
    <n v="0"/>
    <n v="0"/>
    <s v=""/>
    <s v=""/>
    <s v=""/>
  </r>
  <r>
    <x v="1"/>
    <s v="200-5-8-50-8397-245"/>
    <s v="2017 ELECTRIC PROJECT WTP (203)"/>
    <s v="Expense"/>
    <s v="5 Expense"/>
    <x v="5"/>
    <x v="1"/>
    <x v="72"/>
    <x v="3"/>
    <s v="245 2017 ELECTRIC PROJECT WTP (203"/>
    <n v="0"/>
    <n v="95725.94"/>
    <n v="95725.94"/>
    <n v="1960"/>
    <n v="90125.94"/>
    <n v="0"/>
    <n v="88406.06"/>
    <n v="0"/>
    <n v="0"/>
    <s v=""/>
    <s v=""/>
    <s v=""/>
  </r>
  <r>
    <x v="1"/>
    <s v="200-5-8-50-8397-246"/>
    <s v="2017 CHLORINE SYS- WTP (203)"/>
    <s v="Expense"/>
    <s v="5 Expense"/>
    <x v="5"/>
    <x v="1"/>
    <x v="72"/>
    <x v="3"/>
    <s v="246 2017 CHLORINE SYS- WTP (203)"/>
    <n v="0"/>
    <m/>
    <n v="0"/>
    <n v="0"/>
    <n v="0"/>
    <n v="108158.22"/>
    <n v="153371.39000000001"/>
    <n v="24256.67"/>
    <n v="204812.15"/>
    <s v=""/>
    <s v=""/>
    <s v=""/>
  </r>
  <r>
    <x v="1"/>
    <s v="200-5-8-50-8397-247"/>
    <s v="2018 DECANT TANK WTP (203)"/>
    <s v="Expense"/>
    <s v="5 Expense"/>
    <x v="5"/>
    <x v="1"/>
    <x v="72"/>
    <x v="3"/>
    <s v="247 2018 DECANT TANK WTP (203)"/>
    <n v="0"/>
    <n v="69400"/>
    <n v="69400"/>
    <n v="0"/>
    <n v="69400"/>
    <n v="0"/>
    <n v="15256.31"/>
    <n v="0"/>
    <n v="0"/>
    <s v=""/>
    <s v=""/>
    <s v=""/>
  </r>
  <r>
    <x v="1"/>
    <s v="200-5-8-50-8397-248"/>
    <s v="2018 TIE IN PROJECT (203)"/>
    <s v="Expense"/>
    <s v="5 Expense"/>
    <x v="5"/>
    <x v="1"/>
    <x v="72"/>
    <x v="3"/>
    <s v="248 2018 TIE IN PROJECT"/>
    <n v="120000"/>
    <n v="7170"/>
    <n v="127170"/>
    <n v="0"/>
    <n v="7170"/>
    <n v="0"/>
    <n v="5642"/>
    <n v="0"/>
    <n v="0"/>
    <s v=""/>
    <s v=""/>
    <s v=""/>
  </r>
  <r>
    <x v="1"/>
    <s v="200-5-8-50-8397-249"/>
    <s v="WTP CAPITAL-ENGINEERING OTHER (203)"/>
    <s v="Expense"/>
    <s v="5 Expense"/>
    <x v="5"/>
    <x v="1"/>
    <x v="72"/>
    <x v="3"/>
    <s v="249 WTP CAPITAL - ENGINEERING OTHER"/>
    <n v="30000"/>
    <m/>
    <n v="30000"/>
    <n v="0"/>
    <n v="0"/>
    <n v="0"/>
    <n v="0"/>
    <n v="0"/>
    <n v="0"/>
    <s v=""/>
    <s v=""/>
    <s v=""/>
  </r>
  <r>
    <x v="1"/>
    <s v="200-5-8-50-8397-250"/>
    <s v="WD VEHICLES-WDSR RES (201)"/>
    <s v="Expense"/>
    <s v="5 Expense"/>
    <x v="5"/>
    <x v="1"/>
    <x v="72"/>
    <x v="3"/>
    <s v="250 VEHICLES-WDSR RES (201)"/>
    <n v="75000"/>
    <m/>
    <n v="75000"/>
    <n v="0"/>
    <n v="0"/>
    <n v="0"/>
    <n v="0"/>
    <n v="0"/>
    <n v="0"/>
    <s v=""/>
    <s v=""/>
    <s v=""/>
  </r>
  <r>
    <x v="1"/>
    <s v="200-5-8-50-8397-251"/>
    <s v="WD WATER METER PROJECT (201)"/>
    <s v="Expense"/>
    <s v="5 Expense"/>
    <x v="5"/>
    <x v="1"/>
    <x v="72"/>
    <x v="3"/>
    <s v="251 HURLEY BLD- CONSTRUCTION"/>
    <n v="112500"/>
    <n v="17488.75"/>
    <n v="129988.75"/>
    <n v="406.25"/>
    <n v="17082.5"/>
    <n v="0"/>
    <n v="22122.39"/>
    <n v="0"/>
    <n v="2280.84"/>
    <s v=""/>
    <s v=""/>
    <s v=""/>
  </r>
  <r>
    <x v="1"/>
    <s v="200-5-8-50-8397-252"/>
    <s v="WD WATER MAIN REPLACEMENT (201)"/>
    <s v="Expense"/>
    <s v="5 Expense"/>
    <x v="5"/>
    <x v="1"/>
    <x v="72"/>
    <x v="3"/>
    <s v="252 HURLEY BLD - ENGINEERING"/>
    <n v="300000"/>
    <n v="39978.230000000003"/>
    <n v="339978.23"/>
    <n v="0"/>
    <n v="39978.230000000003"/>
    <n v="282"/>
    <n v="120057.92"/>
    <n v="0"/>
    <n v="181652.73"/>
    <s v=""/>
    <s v=""/>
    <s v=""/>
  </r>
  <r>
    <x v="1"/>
    <s v="200-5-8-50-8397-256"/>
    <s v="WD ENGINEERING - WDSR RES (201)"/>
    <s v="Expense"/>
    <s v="5 Expense"/>
    <x v="5"/>
    <x v="1"/>
    <x v="72"/>
    <x v="3"/>
    <s v="256 ENGINEERING - WDSR RES (201)"/>
    <n v="0"/>
    <n v="15893.53"/>
    <n v="15893.53"/>
    <n v="0"/>
    <n v="15893.52"/>
    <n v="0"/>
    <n v="6238.48"/>
    <n v="0"/>
    <n v="0"/>
    <s v=""/>
    <s v=""/>
    <s v=""/>
  </r>
  <r>
    <x v="1"/>
    <s v="200-5-8-50-8397-257"/>
    <s v="WD CAPITAL-OTHER ROLLING STOCK (201)"/>
    <s v="Expense"/>
    <s v="5 Expense"/>
    <x v="5"/>
    <x v="1"/>
    <x v="72"/>
    <x v="3"/>
    <s v="257 CAPITAL-OTHER ROLLING STOCK"/>
    <n v="32300"/>
    <m/>
    <n v="32300"/>
    <n v="0"/>
    <n v="7091"/>
    <n v="0"/>
    <n v="0"/>
    <n v="0"/>
    <n v="0"/>
    <s v=""/>
    <s v=""/>
    <s v=""/>
  </r>
  <r>
    <x v="1"/>
    <s v="200-5-9-91-9010-810"/>
    <s v="NYS GENERAL RETIREMENT"/>
    <s v="Expense"/>
    <s v="5 Expense"/>
    <x v="6"/>
    <x v="8"/>
    <x v="51"/>
    <x v="2"/>
    <s v="810 NYS STATE RETIREMENT"/>
    <n v="112149"/>
    <m/>
    <n v="112149"/>
    <n v="0"/>
    <n v="0"/>
    <n v="0"/>
    <n v="107515"/>
    <n v="0"/>
    <n v="104541"/>
    <s v=""/>
    <s v=""/>
    <s v=""/>
  </r>
  <r>
    <x v="1"/>
    <s v="200-5-9-91-9010-811"/>
    <s v="PENSION (CONTRA GASB 68)"/>
    <s v="Expense"/>
    <s v="5 Expense"/>
    <x v="6"/>
    <x v="8"/>
    <x v="51"/>
    <x v="2"/>
    <s v="811 NYS VDC PROGRAM"/>
    <n v="0"/>
    <m/>
    <n v="0"/>
    <n v="0"/>
    <n v="0"/>
    <n v="0"/>
    <n v="0"/>
    <n v="0"/>
    <n v="0"/>
    <s v=""/>
    <s v=""/>
    <s v=""/>
  </r>
  <r>
    <x v="1"/>
    <s v="200-5-9-91-9040-840"/>
    <s v="WORKER'S COMPENSATION"/>
    <s v="Expense"/>
    <s v="5 Expense"/>
    <x v="6"/>
    <x v="8"/>
    <x v="53"/>
    <x v="2"/>
    <s v="840 WORKER'S COMPENSATION"/>
    <n v="22750"/>
    <m/>
    <n v="22750"/>
    <n v="22750"/>
    <n v="0"/>
    <n v="22808"/>
    <n v="22808"/>
    <n v="21782"/>
    <n v="21782"/>
    <s v=""/>
    <s v=""/>
    <s v=""/>
  </r>
  <r>
    <x v="1"/>
    <s v="200-5-9-91-9060-800"/>
    <s v="MEDICAL INS - ACTIVE"/>
    <s v="Expense"/>
    <s v="5 Expense"/>
    <x v="6"/>
    <x v="8"/>
    <x v="55"/>
    <x v="2"/>
    <s v="800 MEDICAL  INS - ACTIVE"/>
    <n v="133680"/>
    <m/>
    <n v="133680"/>
    <n v="33418.410000000003"/>
    <n v="0"/>
    <n v="32960.699999999997"/>
    <n v="124865.52"/>
    <n v="45755.19"/>
    <n v="182095.35999999999"/>
    <s v=""/>
    <s v=""/>
    <s v=""/>
  </r>
  <r>
    <x v="1"/>
    <s v="200-5-9-91-9060-801"/>
    <s v="MEDICAL INS - RETIREES"/>
    <s v="Expense"/>
    <s v="5 Expense"/>
    <x v="6"/>
    <x v="8"/>
    <x v="55"/>
    <x v="2"/>
    <s v="801 MEDICAL INSURANCE-RETIREE"/>
    <n v="0"/>
    <m/>
    <n v="0"/>
    <n v="0"/>
    <n v="0"/>
    <n v="3488.64"/>
    <n v="1744.32"/>
    <n v="4781.13"/>
    <n v="19124.52"/>
    <s v=""/>
    <s v=""/>
    <s v=""/>
  </r>
  <r>
    <x v="1"/>
    <s v="200-5-9-91-9061-800"/>
    <s v="DENTAL INS - ACTIVE"/>
    <s v="Expense"/>
    <s v="5 Expense"/>
    <x v="6"/>
    <x v="8"/>
    <x v="56"/>
    <x v="2"/>
    <s v="800 MEDICAL  INS - ACTIVE"/>
    <n v="10500"/>
    <m/>
    <n v="10500"/>
    <n v="2613.5100000000002"/>
    <n v="0"/>
    <n v="2772.66"/>
    <n v="11090.64"/>
    <n v="2307.12"/>
    <n v="9228.48"/>
    <s v=""/>
    <s v=""/>
    <s v=""/>
  </r>
  <r>
    <x v="1"/>
    <s v="200-5-9-91-9062-800"/>
    <s v="MEDICAL INSURANCE BUYOUT"/>
    <s v="Expense"/>
    <s v="5 Expense"/>
    <x v="6"/>
    <x v="8"/>
    <x v="57"/>
    <x v="2"/>
    <s v="800 MEDICAL  INS - ACTIVE"/>
    <n v="5460"/>
    <m/>
    <n v="5460"/>
    <n v="0"/>
    <n v="0"/>
    <n v="0"/>
    <n v="6244.17"/>
    <n v="0"/>
    <n v="7606.67"/>
    <s v=""/>
    <s v=""/>
    <s v=""/>
  </r>
  <r>
    <x v="1"/>
    <s v="200-5-9-91-9062-830"/>
    <s v="MEDICAL INS BUYOUT - FICA"/>
    <s v="Expense"/>
    <s v="5 Expense"/>
    <x v="6"/>
    <x v="8"/>
    <x v="57"/>
    <x v="2"/>
    <s v="830 SOCIAL SECURITY"/>
    <n v="417"/>
    <m/>
    <n v="417"/>
    <n v="0"/>
    <n v="0"/>
    <n v="0"/>
    <n v="477.16"/>
    <n v="0"/>
    <n v="581.91"/>
    <s v=""/>
    <s v=""/>
    <s v=""/>
  </r>
  <r>
    <x v="1"/>
    <s v="200-5-9-91-9063-800"/>
    <s v="HRA EXPENSE"/>
    <s v="Expense"/>
    <s v="5 Expense"/>
    <x v="6"/>
    <x v="8"/>
    <x v="58"/>
    <x v="2"/>
    <s v="800 MEDICAL  INS - ACTIVE"/>
    <n v="0"/>
    <m/>
    <n v="0"/>
    <n v="0"/>
    <n v="0"/>
    <n v="0"/>
    <n v="-2137.79"/>
    <n v="10600"/>
    <n v="10600"/>
    <s v=""/>
    <s v=""/>
    <s v=""/>
  </r>
  <r>
    <x v="1"/>
    <s v="200-5-9-91-9064-800"/>
    <s v="HSA FUNDING - ACTIVE"/>
    <s v="Expense"/>
    <s v="5 Expense"/>
    <x v="6"/>
    <x v="8"/>
    <x v="59"/>
    <x v="2"/>
    <s v="800 MEDICAL  INS - ACTIVE"/>
    <n v="57000"/>
    <m/>
    <n v="57000"/>
    <n v="36750"/>
    <n v="0"/>
    <n v="40500"/>
    <n v="57000"/>
    <n v="0"/>
    <n v="0"/>
    <s v=""/>
    <s v=""/>
    <s v=""/>
  </r>
  <r>
    <x v="1"/>
    <s v="200-5-9-91-9065-840"/>
    <s v="BENEFITS ADMINISTRATION"/>
    <s v="Expense"/>
    <s v="5 Expense"/>
    <x v="6"/>
    <x v="8"/>
    <x v="60"/>
    <x v="2"/>
    <s v="840 WORKER'S COMPENSATION"/>
    <n v="625"/>
    <m/>
    <n v="625"/>
    <n v="178.64"/>
    <n v="0"/>
    <n v="176"/>
    <n v="197.51"/>
    <n v="85"/>
    <n v="534.86"/>
    <s v=""/>
    <s v=""/>
    <s v=""/>
  </r>
  <r>
    <x v="1"/>
    <s v="200-5-9-91-9089-800"/>
    <s v="COMPENSATED ABSENCES"/>
    <s v="Expense"/>
    <s v="5 Expense"/>
    <x v="6"/>
    <x v="8"/>
    <x v="62"/>
    <x v="2"/>
    <s v="800 MEDICAL  INS - ACTIVE"/>
    <n v="0"/>
    <m/>
    <n v="0"/>
    <n v="0"/>
    <n v="0"/>
    <n v="0"/>
    <n v="0"/>
    <n v="0"/>
    <n v="0"/>
    <s v=""/>
    <s v=""/>
    <s v=""/>
  </r>
  <r>
    <x v="1"/>
    <s v="200-5-9-91-9089-830"/>
    <s v="FICA-OTHER BENEFITS"/>
    <s v="Expense"/>
    <s v="5 Expense"/>
    <x v="6"/>
    <x v="8"/>
    <x v="62"/>
    <x v="2"/>
    <s v="830 SOCIAL SECURITY"/>
    <n v="199"/>
    <m/>
    <n v="199"/>
    <n v="0"/>
    <n v="0"/>
    <n v="0"/>
    <n v="302.23"/>
    <n v="0"/>
    <n v="187.56"/>
    <s v=""/>
    <s v=""/>
    <s v=""/>
  </r>
  <r>
    <x v="1"/>
    <s v="200-5-9-91-9089-840"/>
    <s v="SICK LEAVE BUYBACK"/>
    <s v="Expense"/>
    <s v="5 Expense"/>
    <x v="6"/>
    <x v="8"/>
    <x v="62"/>
    <x v="2"/>
    <s v="840 WORKER'S COMPENSATION"/>
    <n v="2600"/>
    <m/>
    <n v="2600"/>
    <n v="0"/>
    <n v="0"/>
    <n v="0"/>
    <n v="3950.75"/>
    <n v="0"/>
    <n v="2451.98"/>
    <s v=""/>
    <s v=""/>
    <s v=""/>
  </r>
  <r>
    <x v="1"/>
    <s v="200-5-9-91-9089-850"/>
    <s v="RETIREMENT PAYOUTS"/>
    <s v="Expense"/>
    <s v="5 Expense"/>
    <x v="6"/>
    <x v="8"/>
    <x v="62"/>
    <x v="2"/>
    <s v="850 TERMINATION/RETIREMENT PAYOUTS"/>
    <n v="0"/>
    <m/>
    <n v="0"/>
    <n v="0"/>
    <n v="0"/>
    <n v="0"/>
    <n v="0"/>
    <n v="0"/>
    <n v="0"/>
    <s v=""/>
    <s v=""/>
    <s v=""/>
  </r>
  <r>
    <x v="1"/>
    <s v="200-5-9-91-9089-852"/>
    <s v="OTHER POST EMPLOYMENT BENEFITS"/>
    <s v="Expense"/>
    <s v="5 Expense"/>
    <x v="6"/>
    <x v="8"/>
    <x v="62"/>
    <x v="2"/>
    <s v="852 OTHER POST EMPLOYMENT BENEFITS"/>
    <n v="0"/>
    <m/>
    <n v="0"/>
    <n v="0"/>
    <n v="0"/>
    <n v="0"/>
    <n v="0"/>
    <n v="0"/>
    <n v="0"/>
    <s v=""/>
    <s v=""/>
    <s v=""/>
  </r>
  <r>
    <x v="1"/>
    <s v="200-5-9-92-9710-600"/>
    <s v="PRINCIPAL-SERIAL BONDS"/>
    <s v="Expense"/>
    <s v="5 Expense"/>
    <x v="6"/>
    <x v="3"/>
    <x v="63"/>
    <x v="4"/>
    <s v="600 PRINCIPAL-SERIAL BONDS"/>
    <n v="356400"/>
    <m/>
    <n v="356400"/>
    <n v="0"/>
    <n v="0"/>
    <n v="0"/>
    <n v="352000"/>
    <n v="0"/>
    <n v="372000"/>
    <s v=""/>
    <s v=""/>
    <s v=""/>
  </r>
  <r>
    <x v="1"/>
    <s v="200-5-9-92-9710-700"/>
    <s v="INTEREST-SERIAL BONDS"/>
    <s v="Expense"/>
    <s v="5 Expense"/>
    <x v="6"/>
    <x v="3"/>
    <x v="63"/>
    <x v="5"/>
    <s v="700 INTEREST-SERIAL BONDS"/>
    <n v="150356"/>
    <m/>
    <n v="150356"/>
    <n v="0"/>
    <n v="0"/>
    <n v="0"/>
    <n v="159875.51"/>
    <n v="0"/>
    <n v="175654.44"/>
    <s v=""/>
    <s v=""/>
    <s v=""/>
  </r>
  <r>
    <x v="1"/>
    <s v="200-5-9-93-9901-901"/>
    <s v="TRANSFER TO RESERVE FUNDS"/>
    <s v="Expense"/>
    <s v="5 Expense"/>
    <x v="6"/>
    <x v="9"/>
    <x v="64"/>
    <x v="6"/>
    <s v="901 TRANSFER TO CAPITAL RES (103)"/>
    <n v="400000"/>
    <m/>
    <n v="400000"/>
    <n v="100000"/>
    <n v="0"/>
    <n v="100000"/>
    <n v="400000"/>
    <n v="100000"/>
    <n v="400000"/>
    <s v=""/>
    <s v=""/>
    <s v=""/>
  </r>
  <r>
    <x v="1"/>
    <s v="200-5-9-93-9901-903"/>
    <s v="TRANSFER GENERAL FUND-ROI"/>
    <s v="Expense"/>
    <s v="5 Expense"/>
    <x v="6"/>
    <x v="9"/>
    <x v="64"/>
    <x v="6"/>
    <s v="903 TRANSFER GENERAL FUND-ROI"/>
    <n v="290000"/>
    <m/>
    <n v="290000"/>
    <n v="72500"/>
    <n v="0"/>
    <n v="72500"/>
    <n v="290000"/>
    <n v="72500"/>
    <n v="290000"/>
    <s v=""/>
    <s v=""/>
    <s v=""/>
  </r>
  <r>
    <x v="2"/>
    <s v="300-5-1-90-1320-480"/>
    <s v="PROFESSIONAL SERVICES-AUDITOR"/>
    <s v="Expense"/>
    <s v="5 Expense"/>
    <x v="0"/>
    <x v="2"/>
    <x v="10"/>
    <x v="1"/>
    <s v="480 PROFESSIONAL SERVICES (RFP)"/>
    <n v="3005"/>
    <m/>
    <n v="3005"/>
    <n v="0"/>
    <n v="0"/>
    <n v="0"/>
    <n v="3000"/>
    <n v="0"/>
    <n v="2515"/>
    <s v=""/>
    <s v=""/>
    <s v=""/>
  </r>
  <r>
    <x v="2"/>
    <s v="300-5-1-90-1670-490"/>
    <s v="CENTRAL PRINTING &amp; MAILING"/>
    <s v="Expense"/>
    <s v="5 Expense"/>
    <x v="0"/>
    <x v="2"/>
    <x v="15"/>
    <x v="1"/>
    <s v="490 MISCELLANEOUS EXPENSES"/>
    <n v="9720"/>
    <m/>
    <n v="9720"/>
    <n v="1240.45"/>
    <n v="0"/>
    <n v="948.9"/>
    <n v="3848.7"/>
    <n v="0"/>
    <n v="0"/>
    <s v=""/>
    <s v=""/>
    <s v=""/>
  </r>
  <r>
    <x v="2"/>
    <s v="300-5-1-90-1910-480"/>
    <s v="PROFESSIONAL SERVICE-INSURANCE"/>
    <s v="Expense"/>
    <s v="5 Expense"/>
    <x v="0"/>
    <x v="2"/>
    <x v="16"/>
    <x v="1"/>
    <s v="480 PROFESSIONAL SERVICES (RFP)"/>
    <n v="48720"/>
    <m/>
    <n v="48720"/>
    <n v="0"/>
    <n v="0"/>
    <n v="0"/>
    <n v="45612"/>
    <n v="0"/>
    <n v="43588"/>
    <s v=""/>
    <s v=""/>
    <s v=""/>
  </r>
  <r>
    <x v="2"/>
    <s v="300-5-1-90-1988-491"/>
    <s v="GENERAL FUND OVERHEAD"/>
    <s v="Expense"/>
    <s v="5 Expense"/>
    <x v="0"/>
    <x v="2"/>
    <x v="67"/>
    <x v="1"/>
    <s v="491 EXPENSE REIMBURSEMENT PUMA"/>
    <n v="166300.56"/>
    <m/>
    <n v="166300.56"/>
    <n v="41575.25"/>
    <n v="0"/>
    <n v="38820"/>
    <n v="155280"/>
    <n v="38727"/>
    <n v="154908"/>
    <s v=""/>
    <s v=""/>
    <s v=""/>
  </r>
  <r>
    <x v="2"/>
    <s v="300-5-1-90-1989-490"/>
    <s v="MISCELLANEOUS EXPENSES"/>
    <s v="Expense"/>
    <s v="5 Expense"/>
    <x v="0"/>
    <x v="2"/>
    <x v="20"/>
    <x v="1"/>
    <s v="490 MISCELLANEOUS EXPENSES"/>
    <n v="1000"/>
    <n v="4020"/>
    <n v="5020"/>
    <n v="744"/>
    <n v="4020"/>
    <n v="726"/>
    <n v="726"/>
    <n v="696"/>
    <n v="2676"/>
    <s v=""/>
    <s v=""/>
    <s v=""/>
  </r>
  <r>
    <x v="2"/>
    <s v="300-5-1-90-1994-490"/>
    <s v="DEPRECIATION"/>
    <s v="Expense"/>
    <s v="5 Expense"/>
    <x v="0"/>
    <x v="2"/>
    <x v="68"/>
    <x v="1"/>
    <s v="490 MISCELLANEOUS EXPENSES"/>
    <n v="0"/>
    <m/>
    <n v="0"/>
    <n v="0"/>
    <n v="0"/>
    <n v="0"/>
    <n v="0"/>
    <n v="0"/>
    <n v="0"/>
    <s v=""/>
    <s v=""/>
    <s v=""/>
  </r>
  <r>
    <x v="2"/>
    <s v="300-5-1-92-1380-480"/>
    <s v="FISCAL AGENT FEES-BOND COSTS"/>
    <s v="Expense"/>
    <s v="5 Expense"/>
    <x v="0"/>
    <x v="3"/>
    <x v="21"/>
    <x v="1"/>
    <s v="480 PROFESSIONAL SERVICES (RFP)"/>
    <n v="4150"/>
    <m/>
    <n v="4150"/>
    <n v="0"/>
    <n v="0"/>
    <n v="0"/>
    <n v="2897.24"/>
    <n v="0"/>
    <n v="2767.64"/>
    <s v=""/>
    <s v=""/>
    <s v=""/>
  </r>
  <r>
    <x v="2"/>
    <s v="300-5-8-50-8120-101"/>
    <s v="SALARIES (PR)"/>
    <s v="Expense"/>
    <s v="5 Expense"/>
    <x v="5"/>
    <x v="1"/>
    <x v="73"/>
    <x v="0"/>
    <s v="101 SALARIES"/>
    <n v="57986.8"/>
    <m/>
    <n v="57986.8"/>
    <n v="12732.33"/>
    <n v="0"/>
    <n v="12695.53"/>
    <n v="55278.36"/>
    <n v="12462.92"/>
    <n v="54005.97"/>
    <s v=""/>
    <s v=""/>
    <s v=""/>
  </r>
  <r>
    <x v="2"/>
    <s v="300-5-8-50-8120-102"/>
    <s v="WAGES-UNION DPW (PR)"/>
    <s v="Expense"/>
    <s v="5 Expense"/>
    <x v="5"/>
    <x v="1"/>
    <x v="73"/>
    <x v="0"/>
    <s v="102 WAGES"/>
    <n v="115466.4"/>
    <m/>
    <n v="115466.4"/>
    <n v="23816.400000000001"/>
    <n v="0"/>
    <n v="23464.31"/>
    <n v="99550.99"/>
    <n v="22515.84"/>
    <n v="98706.82"/>
    <s v=""/>
    <s v=""/>
    <s v=""/>
  </r>
  <r>
    <x v="2"/>
    <s v="300-5-8-50-8120-120"/>
    <s v="OVERTIME (PR)"/>
    <s v="Expense"/>
    <s v="5 Expense"/>
    <x v="5"/>
    <x v="1"/>
    <x v="73"/>
    <x v="0"/>
    <s v="120 LONGEVITY/OTHER"/>
    <n v="5745"/>
    <m/>
    <n v="5745"/>
    <n v="644.11"/>
    <n v="0"/>
    <n v="751.42"/>
    <n v="4360.47"/>
    <n v="387.16"/>
    <n v="6625.95"/>
    <s v=""/>
    <s v=""/>
    <s v=""/>
  </r>
  <r>
    <x v="2"/>
    <s v="300-5-8-50-8120-122"/>
    <s v="ON-CALL (PR)"/>
    <s v="Expense"/>
    <s v="5 Expense"/>
    <x v="5"/>
    <x v="1"/>
    <x v="73"/>
    <x v="0"/>
    <s v="122 ON-CALL"/>
    <n v="7935"/>
    <m/>
    <n v="7935"/>
    <n v="2903.25"/>
    <n v="0"/>
    <n v="1223.7"/>
    <n v="7374"/>
    <n v="3133.38"/>
    <n v="8504.58"/>
    <s v=""/>
    <s v=""/>
    <s v=""/>
  </r>
  <r>
    <x v="2"/>
    <s v="300-5-8-50-8120-130"/>
    <s v="LONGEVITY/OTHER (PR)"/>
    <s v="Expense"/>
    <s v="5 Expense"/>
    <x v="5"/>
    <x v="1"/>
    <x v="73"/>
    <x v="0"/>
    <s v="130 LONGEVITY/OTHER"/>
    <n v="2940"/>
    <m/>
    <n v="2940"/>
    <n v="0"/>
    <n v="0"/>
    <n v="0"/>
    <n v="3184.28"/>
    <n v="0"/>
    <n v="2740"/>
    <s v=""/>
    <s v=""/>
    <s v=""/>
  </r>
  <r>
    <x v="2"/>
    <s v="300-5-8-50-8120-131"/>
    <s v="LONGEVITY - HOURLY (PR)"/>
    <s v="Expense"/>
    <s v="5 Expense"/>
    <x v="5"/>
    <x v="1"/>
    <x v="73"/>
    <x v="0"/>
    <s v="131 LONGEVITY - HOURLY"/>
    <n v="626.4"/>
    <m/>
    <n v="626.4"/>
    <n v="30.4"/>
    <n v="0"/>
    <n v="192"/>
    <n v="692"/>
    <n v="192"/>
    <n v="832"/>
    <s v=""/>
    <s v=""/>
    <s v=""/>
  </r>
  <r>
    <x v="2"/>
    <s v="300-5-8-50-8120-220"/>
    <s v="DEPARTMENTAL EQUIPMENT"/>
    <s v="Expense"/>
    <s v="5 Expense"/>
    <x v="5"/>
    <x v="1"/>
    <x v="73"/>
    <x v="3"/>
    <s v="220 DEPARTMENTAL EQUIPMENT"/>
    <n v="10000"/>
    <m/>
    <n v="10000"/>
    <n v="3318"/>
    <n v="0"/>
    <n v="0"/>
    <n v="0"/>
    <n v="0"/>
    <n v="16452.099999999999"/>
    <s v=""/>
    <s v=""/>
    <s v=""/>
  </r>
  <r>
    <x v="2"/>
    <s v="300-5-8-50-8120-310"/>
    <s v="GAS, OIL AND GREASE"/>
    <s v="Expense"/>
    <s v="5 Expense"/>
    <x v="5"/>
    <x v="1"/>
    <x v="73"/>
    <x v="1"/>
    <s v="310 GAS, OIL AND GREASE"/>
    <n v="7850"/>
    <m/>
    <n v="7850"/>
    <n v="864.88"/>
    <n v="0"/>
    <n v="894.59"/>
    <n v="4516.95"/>
    <n v="788.14"/>
    <n v="3804.36"/>
    <s v=""/>
    <s v=""/>
    <s v=""/>
  </r>
  <r>
    <x v="2"/>
    <s v="300-5-8-50-8120-340"/>
    <s v="DEPARTMENTAL SUPPLIES"/>
    <s v="Expense"/>
    <s v="5 Expense"/>
    <x v="5"/>
    <x v="1"/>
    <x v="73"/>
    <x v="1"/>
    <s v="340 DEPARTMENTAL SUPPLIES"/>
    <n v="8000"/>
    <m/>
    <n v="8000"/>
    <n v="952.34"/>
    <n v="0"/>
    <n v="713.01"/>
    <n v="7807.24"/>
    <n v="195.66"/>
    <n v="4915.34"/>
    <s v=""/>
    <s v=""/>
    <s v=""/>
  </r>
  <r>
    <x v="2"/>
    <s v="300-5-8-50-8120-360"/>
    <s v="WEARING APPAREL"/>
    <s v="Expense"/>
    <s v="5 Expense"/>
    <x v="5"/>
    <x v="1"/>
    <x v="73"/>
    <x v="1"/>
    <s v="360 WEARING APPAREL"/>
    <n v="600"/>
    <m/>
    <n v="600"/>
    <n v="0"/>
    <n v="0"/>
    <n v="0"/>
    <n v="190"/>
    <n v="0"/>
    <n v="0"/>
    <s v=""/>
    <s v=""/>
    <s v=""/>
  </r>
  <r>
    <x v="2"/>
    <s v="300-5-8-50-8120-380"/>
    <s v="OFFICE SUPPLIES"/>
    <s v="Expense"/>
    <s v="5 Expense"/>
    <x v="5"/>
    <x v="1"/>
    <x v="73"/>
    <x v="1"/>
    <s v="380 OFFICE SUPPLIES"/>
    <n v="100"/>
    <m/>
    <n v="100"/>
    <n v="0"/>
    <n v="0"/>
    <n v="0"/>
    <n v="86.34"/>
    <n v="0"/>
    <n v="52.96"/>
    <s v=""/>
    <s v=""/>
    <s v=""/>
  </r>
  <r>
    <x v="2"/>
    <s v="300-5-8-50-8120-410"/>
    <s v="GAS &amp; ELECTRIC"/>
    <s v="Expense"/>
    <s v="5 Expense"/>
    <x v="5"/>
    <x v="1"/>
    <x v="73"/>
    <x v="1"/>
    <s v="410 GAS &amp; ELECTRIC"/>
    <n v="12320"/>
    <m/>
    <n v="12320"/>
    <n v="2014.26"/>
    <n v="0"/>
    <n v="2881.79"/>
    <n v="9497.0499999999993"/>
    <n v="2175.9699999999998"/>
    <n v="10777.88"/>
    <s v=""/>
    <s v=""/>
    <s v=""/>
  </r>
  <r>
    <x v="2"/>
    <s v="300-5-8-50-8120-420"/>
    <s v="TELEPHONE"/>
    <s v="Expense"/>
    <s v="5 Expense"/>
    <x v="5"/>
    <x v="1"/>
    <x v="73"/>
    <x v="1"/>
    <s v="420 TELEPHONE/BROADBAND"/>
    <n v="1320"/>
    <m/>
    <n v="1320"/>
    <n v="136.82"/>
    <n v="0"/>
    <n v="145.38999999999999"/>
    <n v="524.66999999999996"/>
    <n v="56.05"/>
    <n v="226.87"/>
    <s v=""/>
    <s v=""/>
    <s v=""/>
  </r>
  <r>
    <x v="2"/>
    <s v="300-5-8-50-8120-430"/>
    <s v="OUTSIDE SERVICES"/>
    <s v="Expense"/>
    <s v="5 Expense"/>
    <x v="5"/>
    <x v="1"/>
    <x v="73"/>
    <x v="1"/>
    <s v="430 OUTSIDE SERVICES"/>
    <n v="35900"/>
    <m/>
    <n v="35900"/>
    <n v="0"/>
    <n v="0"/>
    <n v="0"/>
    <n v="2500"/>
    <n v="1099.8399999999999"/>
    <n v="12615.99"/>
    <s v=""/>
    <s v=""/>
    <s v=""/>
  </r>
  <r>
    <x v="2"/>
    <s v="300-5-8-50-8120-440"/>
    <s v="VEHICLE REPAIRS"/>
    <s v="Expense"/>
    <s v="5 Expense"/>
    <x v="5"/>
    <x v="1"/>
    <x v="73"/>
    <x v="1"/>
    <s v="440 VEHICLE REPAIRS"/>
    <n v="13270"/>
    <m/>
    <n v="13270"/>
    <n v="194.89"/>
    <n v="0"/>
    <n v="907.71"/>
    <n v="5525.94"/>
    <n v="1881.38"/>
    <n v="5942.9"/>
    <s v=""/>
    <s v=""/>
    <s v=""/>
  </r>
  <r>
    <x v="2"/>
    <s v="300-5-8-50-8120-450"/>
    <s v="EQUIP &amp; BLDG REPAIRS"/>
    <s v="Expense"/>
    <s v="5 Expense"/>
    <x v="5"/>
    <x v="1"/>
    <x v="73"/>
    <x v="1"/>
    <s v="450 EQUIP &amp; BLDG REPAIRS"/>
    <n v="1500"/>
    <m/>
    <n v="1500"/>
    <n v="0"/>
    <n v="1273.46"/>
    <n v="0"/>
    <n v="1902"/>
    <n v="0"/>
    <n v="0"/>
    <s v=""/>
    <s v=""/>
    <s v=""/>
  </r>
  <r>
    <x v="2"/>
    <s v="300-5-8-50-8120-460"/>
    <s v="EQUIPMENT RENTAL"/>
    <s v="Expense"/>
    <s v="5 Expense"/>
    <x v="5"/>
    <x v="1"/>
    <x v="73"/>
    <x v="1"/>
    <s v="460 RENTAL OF EQUIPMENT"/>
    <n v="2000"/>
    <m/>
    <n v="2000"/>
    <n v="0"/>
    <n v="750"/>
    <n v="0"/>
    <n v="0"/>
    <n v="0"/>
    <n v="0"/>
    <s v=""/>
    <s v=""/>
    <s v=""/>
  </r>
  <r>
    <x v="2"/>
    <s v="300-5-8-50-8120-470"/>
    <s v="TRAINING, CONFERENCES &amp; DUES"/>
    <s v="Expense"/>
    <s v="5 Expense"/>
    <x v="5"/>
    <x v="1"/>
    <x v="73"/>
    <x v="1"/>
    <s v="470 TRAINING, CONFERENCES &amp; DUES"/>
    <n v="3450"/>
    <m/>
    <n v="3450"/>
    <n v="0"/>
    <n v="0"/>
    <n v="0"/>
    <n v="1824.91"/>
    <n v="26"/>
    <n v="1351"/>
    <s v=""/>
    <s v=""/>
    <s v=""/>
  </r>
  <r>
    <x v="2"/>
    <s v="300-5-8-50-8120-480"/>
    <s v="PROFESSIONAL SERVICES (RFP)"/>
    <s v="Expense"/>
    <s v="5 Expense"/>
    <x v="5"/>
    <x v="1"/>
    <x v="73"/>
    <x v="1"/>
    <s v="480 PROFESSIONAL SERVICES (RFP)"/>
    <n v="120"/>
    <m/>
    <n v="120"/>
    <n v="0"/>
    <n v="0"/>
    <n v="0"/>
    <n v="0"/>
    <n v="0"/>
    <n v="0"/>
    <s v=""/>
    <s v=""/>
    <s v=""/>
  </r>
  <r>
    <x v="2"/>
    <s v="300-5-8-50-8120-830"/>
    <s v="SOCIAL SECURITY"/>
    <s v="Expense"/>
    <s v="5 Expense"/>
    <x v="5"/>
    <x v="1"/>
    <x v="73"/>
    <x v="2"/>
    <s v="830 SOCIAL SECURITY"/>
    <n v="14588.55"/>
    <m/>
    <n v="14588.55"/>
    <n v="3041.62"/>
    <n v="0"/>
    <n v="2854.66"/>
    <n v="12757.11"/>
    <n v="2909.07"/>
    <n v="12870.06"/>
    <s v=""/>
    <s v=""/>
    <s v=""/>
  </r>
  <r>
    <x v="2"/>
    <s v="300-5-8-50-8130-101"/>
    <s v="SALARIES (PR)"/>
    <s v="Expense"/>
    <s v="5 Expense"/>
    <x v="5"/>
    <x v="1"/>
    <x v="74"/>
    <x v="0"/>
    <s v="101 SALARIES"/>
    <n v="133403.92000000001"/>
    <m/>
    <n v="133403.92000000001"/>
    <n v="30158.12"/>
    <n v="0"/>
    <n v="31805.77"/>
    <n v="132393.15"/>
    <n v="30769.439999999999"/>
    <n v="133334.28"/>
    <s v=""/>
    <s v=""/>
    <s v=""/>
  </r>
  <r>
    <x v="2"/>
    <s v="300-5-8-50-8130-102"/>
    <s v="WAGES-UNION DPW (PR)"/>
    <s v="Expense"/>
    <s v="5 Expense"/>
    <x v="5"/>
    <x v="1"/>
    <x v="74"/>
    <x v="0"/>
    <s v="102 WAGES"/>
    <n v="249510.51"/>
    <m/>
    <n v="249510.51"/>
    <n v="61599.24"/>
    <n v="0"/>
    <n v="51302.44"/>
    <n v="223165.57"/>
    <n v="49305.63"/>
    <n v="216162.79"/>
    <s v=""/>
    <s v=""/>
    <s v=""/>
  </r>
  <r>
    <x v="2"/>
    <s v="300-5-8-50-8130-115"/>
    <s v="SEASONAL-TEMP WAGES (PR)"/>
    <s v="Expense"/>
    <s v="5 Expense"/>
    <x v="5"/>
    <x v="1"/>
    <x v="74"/>
    <x v="0"/>
    <s v="115 SEASONAL-TEMP WAGES"/>
    <n v="5740"/>
    <m/>
    <n v="5740"/>
    <n v="0"/>
    <n v="0"/>
    <n v="0"/>
    <n v="0"/>
    <n v="0"/>
    <n v="0"/>
    <s v=""/>
    <s v=""/>
    <s v=""/>
  </r>
  <r>
    <x v="2"/>
    <s v="300-5-8-50-8130-120"/>
    <s v="OVERTIME (PR)"/>
    <s v="Expense"/>
    <s v="5 Expense"/>
    <x v="5"/>
    <x v="1"/>
    <x v="74"/>
    <x v="0"/>
    <s v="120 LONGEVITY/OTHER"/>
    <n v="14280"/>
    <m/>
    <n v="14280"/>
    <n v="3129.67"/>
    <n v="0"/>
    <n v="3257.69"/>
    <n v="13973.38"/>
    <n v="1796.55"/>
    <n v="14309.25"/>
    <s v=""/>
    <s v=""/>
    <s v=""/>
  </r>
  <r>
    <x v="2"/>
    <s v="300-5-8-50-8130-130"/>
    <s v="LONGEVITY/OTHER (PR)"/>
    <s v="Expense"/>
    <s v="5 Expense"/>
    <x v="5"/>
    <x v="1"/>
    <x v="74"/>
    <x v="0"/>
    <s v="130 LONGEVITY/OTHER"/>
    <n v="4100"/>
    <m/>
    <n v="4100"/>
    <n v="1075.3800000000001"/>
    <n v="0"/>
    <n v="0"/>
    <n v="5900"/>
    <n v="0"/>
    <n v="5325"/>
    <s v=""/>
    <s v=""/>
    <s v=""/>
  </r>
  <r>
    <x v="2"/>
    <s v="300-5-8-50-8130-131"/>
    <s v="LONGEVITY - HOURLY (PR)"/>
    <s v="Expense"/>
    <s v="5 Expense"/>
    <x v="5"/>
    <x v="1"/>
    <x v="74"/>
    <x v="0"/>
    <s v="131 LONGEVITY - HOURLY"/>
    <n v="1618.2"/>
    <m/>
    <n v="1618.2"/>
    <n v="407.8"/>
    <n v="0"/>
    <n v="360"/>
    <n v="1610.8"/>
    <n v="360"/>
    <n v="1560"/>
    <s v=""/>
    <s v=""/>
    <s v=""/>
  </r>
  <r>
    <x v="2"/>
    <s v="300-5-8-50-8130-220"/>
    <s v="DEPARTMENTAL EQUIPMENT"/>
    <s v="Expense"/>
    <s v="5 Expense"/>
    <x v="5"/>
    <x v="1"/>
    <x v="74"/>
    <x v="3"/>
    <s v="220 DEPARTMENTAL EQUIPMENT"/>
    <n v="17300"/>
    <m/>
    <n v="17300"/>
    <n v="2415"/>
    <n v="0"/>
    <n v="0"/>
    <n v="13764.23"/>
    <n v="0"/>
    <n v="4500"/>
    <s v=""/>
    <s v=""/>
    <s v=""/>
  </r>
  <r>
    <x v="2"/>
    <s v="300-5-8-50-8130-310"/>
    <s v="GAS, OIL AND GREASE"/>
    <s v="Expense"/>
    <s v="5 Expense"/>
    <x v="5"/>
    <x v="1"/>
    <x v="74"/>
    <x v="1"/>
    <s v="310 GAS, OIL AND GREASE"/>
    <n v="15826.61"/>
    <m/>
    <n v="15826.61"/>
    <n v="2369.6999999999998"/>
    <n v="1396.22"/>
    <n v="575.72"/>
    <n v="12565.45"/>
    <n v="6482.3"/>
    <n v="12925.03"/>
    <s v=""/>
    <s v=""/>
    <s v=""/>
  </r>
  <r>
    <x v="2"/>
    <s v="300-5-8-50-8130-340"/>
    <s v="DEPARTMENTAL SUPPLES"/>
    <s v="Expense"/>
    <s v="5 Expense"/>
    <x v="5"/>
    <x v="1"/>
    <x v="74"/>
    <x v="1"/>
    <s v="340 DEPARTMENTAL SUPPLIES"/>
    <n v="97984"/>
    <m/>
    <n v="97984"/>
    <n v="18471.240000000002"/>
    <n v="43536.93"/>
    <n v="18085.009999999998"/>
    <n v="100145.95"/>
    <n v="13106.63"/>
    <n v="82656.5"/>
    <s v=""/>
    <s v=""/>
    <s v=""/>
  </r>
  <r>
    <x v="2"/>
    <s v="300-5-8-50-8130-350"/>
    <s v="BUILDING SUPPLIES"/>
    <s v="Expense"/>
    <s v="5 Expense"/>
    <x v="5"/>
    <x v="1"/>
    <x v="74"/>
    <x v="1"/>
    <s v="350 BUILDING SUPPLIES"/>
    <n v="2400"/>
    <m/>
    <n v="2400"/>
    <n v="175.53"/>
    <n v="0"/>
    <n v="58.66"/>
    <n v="732.37"/>
    <n v="282.94"/>
    <n v="597.1"/>
    <s v=""/>
    <s v=""/>
    <s v=""/>
  </r>
  <r>
    <x v="2"/>
    <s v="300-5-8-50-8130-360"/>
    <s v="WEARING APPAREL"/>
    <s v="Expense"/>
    <s v="5 Expense"/>
    <x v="5"/>
    <x v="1"/>
    <x v="74"/>
    <x v="1"/>
    <s v="360 WEARING APPAREL"/>
    <n v="1560"/>
    <m/>
    <n v="1560"/>
    <n v="700.67"/>
    <n v="558.48"/>
    <n v="0"/>
    <n v="715.5"/>
    <n v="0"/>
    <n v="21.76"/>
    <s v=""/>
    <s v=""/>
    <s v=""/>
  </r>
  <r>
    <x v="2"/>
    <s v="300-5-8-50-8130-370"/>
    <s v="LANDSCAPING SUPPLIES"/>
    <s v="Expense"/>
    <s v="5 Expense"/>
    <x v="5"/>
    <x v="1"/>
    <x v="74"/>
    <x v="1"/>
    <s v="370 LANDSCAPE SUPPLIES"/>
    <n v="0"/>
    <m/>
    <n v="0"/>
    <n v="0"/>
    <n v="0"/>
    <n v="0"/>
    <n v="0"/>
    <n v="0"/>
    <n v="0"/>
    <s v=""/>
    <s v=""/>
    <s v=""/>
  </r>
  <r>
    <x v="2"/>
    <s v="300-5-8-50-8130-380"/>
    <s v="OFFICE SUPPLIES"/>
    <s v="Expense"/>
    <s v="5 Expense"/>
    <x v="5"/>
    <x v="1"/>
    <x v="74"/>
    <x v="1"/>
    <s v="380 OFFICE SUPPLIES"/>
    <n v="750"/>
    <m/>
    <n v="750"/>
    <n v="224.32"/>
    <n v="0"/>
    <n v="0"/>
    <n v="490.37"/>
    <n v="183.04"/>
    <n v="321.33999999999997"/>
    <s v=""/>
    <s v=""/>
    <s v=""/>
  </r>
  <r>
    <x v="2"/>
    <s v="300-5-8-50-8130-410"/>
    <s v="GAS &amp; ELECTRIC"/>
    <s v="Expense"/>
    <s v="5 Expense"/>
    <x v="5"/>
    <x v="1"/>
    <x v="74"/>
    <x v="1"/>
    <s v="410 GAS &amp; ELECTRIC"/>
    <n v="237500"/>
    <m/>
    <n v="237500"/>
    <n v="32914.67"/>
    <n v="0"/>
    <n v="70761.600000000006"/>
    <n v="222750.13"/>
    <n v="49168.56"/>
    <n v="237690.42"/>
    <s v=""/>
    <s v=""/>
    <s v=""/>
  </r>
  <r>
    <x v="2"/>
    <s v="300-5-8-50-8130-420"/>
    <s v="TELEPHONE"/>
    <s v="Expense"/>
    <s v="5 Expense"/>
    <x v="5"/>
    <x v="1"/>
    <x v="74"/>
    <x v="1"/>
    <s v="420 TELEPHONE/BROADBAND"/>
    <n v="1380"/>
    <m/>
    <n v="1380"/>
    <n v="305.63"/>
    <n v="0"/>
    <n v="381.83"/>
    <n v="1349.04"/>
    <n v="326.44"/>
    <n v="1414.91"/>
    <s v=""/>
    <s v=""/>
    <s v=""/>
  </r>
  <r>
    <x v="2"/>
    <s v="300-5-8-50-8130-430"/>
    <s v="OUTSIDE SERVICES"/>
    <s v="Expense"/>
    <s v="5 Expense"/>
    <x v="5"/>
    <x v="1"/>
    <x v="74"/>
    <x v="1"/>
    <s v="430 OUTSIDE SERVICES"/>
    <n v="219850"/>
    <m/>
    <n v="219850"/>
    <n v="23431.34"/>
    <n v="64432.63"/>
    <n v="8094.63"/>
    <n v="176612.3"/>
    <n v="20233.64"/>
    <n v="161693.65"/>
    <s v=""/>
    <s v=""/>
    <s v=""/>
  </r>
  <r>
    <x v="2"/>
    <s v="300-5-8-50-8130-431"/>
    <s v="SOFTWARE AND SYSTEM MAINT"/>
    <s v="Expense"/>
    <s v="5 Expense"/>
    <x v="5"/>
    <x v="1"/>
    <x v="74"/>
    <x v="1"/>
    <s v="431 SOFTWARE AND SYSTEMS MAINT"/>
    <n v="0"/>
    <m/>
    <n v="0"/>
    <n v="0"/>
    <n v="0"/>
    <n v="0"/>
    <n v="0"/>
    <n v="0"/>
    <n v="0"/>
    <s v=""/>
    <s v=""/>
    <s v=""/>
  </r>
  <r>
    <x v="2"/>
    <s v="300-5-8-50-8130-440"/>
    <s v="VEHICLE REPARIS"/>
    <s v="Expense"/>
    <s v="5 Expense"/>
    <x v="5"/>
    <x v="1"/>
    <x v="74"/>
    <x v="1"/>
    <s v="440 VEHICLE REPAIRS"/>
    <n v="1500"/>
    <m/>
    <n v="1500"/>
    <n v="26.32"/>
    <n v="0"/>
    <n v="0"/>
    <n v="105.75"/>
    <n v="135.66"/>
    <n v="663.18"/>
    <s v=""/>
    <s v=""/>
    <s v=""/>
  </r>
  <r>
    <x v="2"/>
    <s v="300-5-8-50-8130-450"/>
    <s v="EQUIP. &amp; BLDG REPAIRS"/>
    <s v="Expense"/>
    <s v="5 Expense"/>
    <x v="5"/>
    <x v="1"/>
    <x v="74"/>
    <x v="1"/>
    <s v="450 EQUIP &amp; BLDG REPAIRS"/>
    <n v="10000"/>
    <m/>
    <n v="10000"/>
    <n v="0"/>
    <n v="0"/>
    <n v="437.55"/>
    <n v="7319.45"/>
    <n v="0"/>
    <n v="1259"/>
    <s v=""/>
    <s v=""/>
    <s v=""/>
  </r>
  <r>
    <x v="2"/>
    <s v="300-5-8-50-8130-460"/>
    <s v="RENTAL OF EQUIP &amp; BUILDINGS"/>
    <s v="Expense"/>
    <s v="5 Expense"/>
    <x v="5"/>
    <x v="1"/>
    <x v="74"/>
    <x v="1"/>
    <s v="460 RENTAL OF EQUIPMENT"/>
    <n v="1200"/>
    <m/>
    <n v="1200"/>
    <n v="176.91"/>
    <n v="549.03"/>
    <n v="176.91"/>
    <n v="727.77"/>
    <n v="176.91"/>
    <n v="707.64"/>
    <s v=""/>
    <s v=""/>
    <s v=""/>
  </r>
  <r>
    <x v="2"/>
    <s v="300-5-8-50-8130-470"/>
    <s v="TRAINING, CONFERENCES &amp; DUES"/>
    <s v="Expense"/>
    <s v="5 Expense"/>
    <x v="5"/>
    <x v="1"/>
    <x v="74"/>
    <x v="1"/>
    <s v="470 TRAINING, CONFERENCES &amp; DUES"/>
    <n v="6610"/>
    <m/>
    <n v="6610"/>
    <n v="123"/>
    <n v="1100"/>
    <n v="2089.04"/>
    <n v="3251.03"/>
    <n v="2676.93"/>
    <n v="4925.66"/>
    <s v=""/>
    <s v=""/>
    <s v=""/>
  </r>
  <r>
    <x v="2"/>
    <s v="300-5-8-50-8130-480"/>
    <s v="PROFESSIONAL SERVICES (RFP)"/>
    <s v="Expense"/>
    <s v="5 Expense"/>
    <x v="5"/>
    <x v="1"/>
    <x v="74"/>
    <x v="1"/>
    <s v="480 PROFESSIONAL SERVICES (RFP)"/>
    <n v="0"/>
    <n v="8250"/>
    <n v="8250"/>
    <n v="8250"/>
    <n v="0"/>
    <n v="0"/>
    <n v="0"/>
    <n v="0"/>
    <n v="0"/>
    <s v=""/>
    <s v=""/>
    <s v=""/>
  </r>
  <r>
    <x v="2"/>
    <s v="300-5-8-50-8130-830"/>
    <s v="SOCIAL SECURITY"/>
    <s v="Expense"/>
    <s v="5 Expense"/>
    <x v="5"/>
    <x v="1"/>
    <x v="74"/>
    <x v="2"/>
    <s v="830 SOCIAL SECURITY"/>
    <n v="29588.36"/>
    <m/>
    <n v="29588.36"/>
    <n v="7223.19"/>
    <n v="0"/>
    <n v="6526.02"/>
    <n v="28405.65"/>
    <n v="6226.54"/>
    <n v="28020.85"/>
    <s v=""/>
    <s v=""/>
    <s v=""/>
  </r>
  <r>
    <x v="2"/>
    <s v="300-5-8-50-8189-490"/>
    <s v="OTHER - LOSS ON REFUNDING"/>
    <s v="Expense"/>
    <s v="5 Expense"/>
    <x v="5"/>
    <x v="1"/>
    <x v="75"/>
    <x v="1"/>
    <s v="490 MISCELLANEOUS EXPENSES"/>
    <n v="0"/>
    <m/>
    <n v="0"/>
    <n v="0"/>
    <n v="0"/>
    <n v="0"/>
    <n v="0"/>
    <n v="0"/>
    <n v="0"/>
    <s v=""/>
    <s v=""/>
    <s v=""/>
  </r>
  <r>
    <x v="2"/>
    <s v="300-5-8-50-8197-215"/>
    <s v="CAPITAL-ENGINEERING (CASH)"/>
    <s v="Expense"/>
    <s v="5 Expense"/>
    <x v="5"/>
    <x v="1"/>
    <x v="76"/>
    <x v="3"/>
    <s v="215 CAPITAL-ENGINEERING/STUDY"/>
    <n v="0"/>
    <m/>
    <n v="0"/>
    <n v="0"/>
    <n v="0"/>
    <n v="0"/>
    <n v="0"/>
    <n v="0"/>
    <n v="0"/>
    <s v=""/>
    <s v=""/>
    <s v=""/>
  </r>
  <r>
    <x v="2"/>
    <s v="300-5-8-50-8197-240"/>
    <s v="COLLECTION SYSTEM (B) 303"/>
    <s v="Expense"/>
    <s v="5 Expense"/>
    <x v="5"/>
    <x v="1"/>
    <x v="76"/>
    <x v="3"/>
    <s v="240 VEHICLES- WTP RESERVE (203)"/>
    <n v="200000"/>
    <m/>
    <n v="200000"/>
    <n v="0"/>
    <n v="0"/>
    <n v="0"/>
    <n v="0"/>
    <n v="0"/>
    <n v="0"/>
    <s v=""/>
    <s v=""/>
    <s v=""/>
  </r>
  <r>
    <x v="2"/>
    <s v="300-5-8-50-8197-241"/>
    <s v="EQUIP JOINT (C) (303)"/>
    <s v="Expense"/>
    <s v="5 Expense"/>
    <x v="5"/>
    <x v="1"/>
    <x v="76"/>
    <x v="3"/>
    <s v="241 EQUIPMENT-WTP PUMP/MOTOR (203)"/>
    <n v="200000"/>
    <n v="17515"/>
    <n v="217515"/>
    <n v="9875"/>
    <n v="152040"/>
    <n v="0"/>
    <n v="10060.52"/>
    <n v="48869.59"/>
    <n v="372258.66"/>
    <s v=""/>
    <s v=""/>
    <s v=""/>
  </r>
  <r>
    <x v="2"/>
    <s v="300-5-8-50-8197-242"/>
    <s v="EQUIPMENT-PUMP STATION (D) 303"/>
    <s v="Expense"/>
    <s v="5 Expense"/>
    <x v="5"/>
    <x v="1"/>
    <x v="76"/>
    <x v="3"/>
    <s v="242 BUILDING IMP -WTP RES (203)"/>
    <n v="0"/>
    <m/>
    <n v="0"/>
    <n v="0"/>
    <n v="0"/>
    <n v="16872"/>
    <n v="16872"/>
    <n v="0"/>
    <n v="0"/>
    <s v=""/>
    <s v=""/>
    <s v=""/>
  </r>
  <r>
    <x v="2"/>
    <s v="300-5-8-50-8197-244"/>
    <s v="VEHICLES - PLANT (F) (303)"/>
    <s v="Expense"/>
    <s v="5 Expense"/>
    <x v="5"/>
    <x v="1"/>
    <x v="76"/>
    <x v="3"/>
    <s v="244 VEHICLES - PLANT (F) (303)"/>
    <n v="0"/>
    <m/>
    <n v="0"/>
    <n v="0"/>
    <n v="0"/>
    <n v="0"/>
    <n v="0"/>
    <n v="0"/>
    <n v="0"/>
    <s v=""/>
    <s v=""/>
    <s v=""/>
  </r>
  <r>
    <x v="2"/>
    <s v="300-5-8-50-8197-245"/>
    <s v="EFFLUENT DISINFECTIO (C) (303)"/>
    <s v="Expense"/>
    <s v="5 Expense"/>
    <x v="5"/>
    <x v="1"/>
    <x v="76"/>
    <x v="3"/>
    <s v="245 2017 ELECTRIC PROJECT WTP (203"/>
    <n v="0"/>
    <n v="60110.37"/>
    <n v="60110.37"/>
    <n v="0"/>
    <n v="60110.37"/>
    <n v="0"/>
    <n v="9662.6299999999992"/>
    <n v="0"/>
    <n v="0"/>
    <s v=""/>
    <s v=""/>
    <s v=""/>
  </r>
  <r>
    <x v="2"/>
    <s v="300-5-8-50-8197-250"/>
    <s v="VEHICLES-COLLECTION (E) (303)"/>
    <s v="Expense"/>
    <s v="5 Expense"/>
    <x v="5"/>
    <x v="1"/>
    <x v="76"/>
    <x v="3"/>
    <s v="250 VEHICLES-WDSR RES (201)"/>
    <n v="22000"/>
    <m/>
    <n v="22000"/>
    <n v="0"/>
    <n v="0"/>
    <n v="0"/>
    <n v="0"/>
    <n v="0"/>
    <n v="0"/>
    <s v=""/>
    <s v=""/>
    <s v=""/>
  </r>
  <r>
    <x v="2"/>
    <s v="300-5-8-50-8197-251"/>
    <s v="EQUIPMENT-WW COLLECTION (302)"/>
    <s v="Expense"/>
    <s v="5 Expense"/>
    <x v="5"/>
    <x v="1"/>
    <x v="76"/>
    <x v="3"/>
    <s v="251 HURLEY BLD- CONSTRUCTION"/>
    <n v="212500"/>
    <m/>
    <n v="212500"/>
    <n v="0"/>
    <n v="0"/>
    <n v="0"/>
    <n v="0"/>
    <n v="0"/>
    <n v="188890"/>
    <s v=""/>
    <s v=""/>
    <s v=""/>
  </r>
  <r>
    <x v="2"/>
    <s v="300-5-8-50-8197-255"/>
    <s v="ENG-MULTIPLE STREET PROJECT"/>
    <s v="Expense"/>
    <s v="5 Expense"/>
    <x v="5"/>
    <x v="1"/>
    <x v="76"/>
    <x v="3"/>
    <s v="255 ENG-LAKESHORE LIFT STATION"/>
    <n v="0"/>
    <n v="15893.53"/>
    <n v="15893.53"/>
    <n v="0"/>
    <n v="15893.53"/>
    <n v="0"/>
    <n v="6231.48"/>
    <n v="0"/>
    <n v="0"/>
    <s v=""/>
    <s v=""/>
    <s v=""/>
  </r>
  <r>
    <x v="2"/>
    <s v="300-5-9-91-9010-810"/>
    <s v="NYS GENERAL RETIRMENT"/>
    <s v="Expense"/>
    <s v="5 Expense"/>
    <x v="6"/>
    <x v="8"/>
    <x v="51"/>
    <x v="2"/>
    <s v="810 NYS STATE RETIREMENT"/>
    <n v="81626"/>
    <m/>
    <n v="81626"/>
    <n v="0"/>
    <n v="0"/>
    <n v="0"/>
    <n v="78159"/>
    <n v="0"/>
    <n v="77229"/>
    <s v=""/>
    <s v=""/>
    <s v=""/>
  </r>
  <r>
    <x v="2"/>
    <s v="300-5-9-91-9010-811"/>
    <s v="PENSION (CONTRA GASB 68)"/>
    <s v="Expense"/>
    <s v="5 Expense"/>
    <x v="6"/>
    <x v="8"/>
    <x v="51"/>
    <x v="2"/>
    <s v="811 NYS VDC PROGRAM"/>
    <n v="0"/>
    <m/>
    <n v="0"/>
    <n v="0"/>
    <n v="0"/>
    <n v="0"/>
    <n v="0"/>
    <n v="0"/>
    <n v="0"/>
    <s v=""/>
    <s v=""/>
    <s v=""/>
  </r>
  <r>
    <x v="2"/>
    <s v="300-5-9-91-9040-840"/>
    <s v="WORKER'S COMPENSATION"/>
    <s v="Expense"/>
    <s v="5 Expense"/>
    <x v="6"/>
    <x v="8"/>
    <x v="53"/>
    <x v="2"/>
    <s v="840 WORKER'S COMPENSATION"/>
    <n v="16578"/>
    <m/>
    <n v="16578"/>
    <n v="16578"/>
    <n v="0"/>
    <n v="17415"/>
    <n v="17415"/>
    <n v="16072"/>
    <n v="16072"/>
    <s v=""/>
    <s v=""/>
    <s v=""/>
  </r>
  <r>
    <x v="2"/>
    <s v="300-5-9-91-9050-840"/>
    <s v="UNEMPLOYMENT INSURANCE"/>
    <s v="Expense"/>
    <s v="5 Expense"/>
    <x v="6"/>
    <x v="8"/>
    <x v="54"/>
    <x v="2"/>
    <s v="840 WORKER'S COMPENSATION"/>
    <n v="0"/>
    <m/>
    <n v="0"/>
    <n v="0"/>
    <n v="0"/>
    <n v="0"/>
    <n v="0"/>
    <n v="0"/>
    <n v="0"/>
    <s v=""/>
    <s v=""/>
    <s v=""/>
  </r>
  <r>
    <x v="2"/>
    <s v="300-5-9-91-9060-800"/>
    <s v="MEDICAL INS - ACTIVE"/>
    <s v="Expense"/>
    <s v="5 Expense"/>
    <x v="6"/>
    <x v="8"/>
    <x v="55"/>
    <x v="2"/>
    <s v="800 MEDICAL  INS - ACTIVE"/>
    <n v="58659"/>
    <m/>
    <n v="58659"/>
    <n v="16672.09"/>
    <n v="0"/>
    <n v="14871.93"/>
    <n v="51539.35"/>
    <n v="15552.27"/>
    <n v="65679.86"/>
    <s v=""/>
    <s v=""/>
    <s v=""/>
  </r>
  <r>
    <x v="2"/>
    <s v="300-5-9-91-9060-801"/>
    <s v="MEDICAL INSURANCE-RETIREE"/>
    <s v="Expense"/>
    <s v="5 Expense"/>
    <x v="6"/>
    <x v="8"/>
    <x v="55"/>
    <x v="2"/>
    <s v="801 MEDICAL INSURANCE-RETIREE"/>
    <n v="43083.199999999997"/>
    <m/>
    <n v="43083.199999999997"/>
    <n v="13688.73"/>
    <n v="0"/>
    <n v="8172.84"/>
    <n v="35739.93"/>
    <n v="14677.32"/>
    <n v="53116.14"/>
    <s v=""/>
    <s v=""/>
    <s v=""/>
  </r>
  <r>
    <x v="2"/>
    <s v="300-5-9-91-9061-800"/>
    <s v="DENTAL INS - ACTIVE"/>
    <s v="Expense"/>
    <s v="5 Expense"/>
    <x v="6"/>
    <x v="8"/>
    <x v="56"/>
    <x v="2"/>
    <s v="800 MEDICAL  INS - ACTIVE"/>
    <n v="7000"/>
    <m/>
    <n v="7000"/>
    <n v="2060.9299999999998"/>
    <n v="0"/>
    <n v="2097.75"/>
    <n v="7334.35"/>
    <n v="1871.76"/>
    <n v="7487.04"/>
    <s v=""/>
    <s v=""/>
    <s v=""/>
  </r>
  <r>
    <x v="2"/>
    <s v="300-5-9-91-9061-801"/>
    <s v="DENTAL INS - RETIREE"/>
    <s v="Expense"/>
    <s v="5 Expense"/>
    <x v="6"/>
    <x v="8"/>
    <x v="56"/>
    <x v="2"/>
    <s v="801 MEDICAL INSURANCE-RETIREE"/>
    <n v="0"/>
    <m/>
    <n v="0"/>
    <n v="0"/>
    <n v="0"/>
    <n v="0"/>
    <n v="32.909999999999997"/>
    <n v="0"/>
    <n v="0"/>
    <s v=""/>
    <s v=""/>
    <s v=""/>
  </r>
  <r>
    <x v="2"/>
    <s v="300-5-9-91-9062-800"/>
    <s v="MEDICAL INS BUYOUT"/>
    <s v="Expense"/>
    <s v="5 Expense"/>
    <x v="6"/>
    <x v="8"/>
    <x v="57"/>
    <x v="2"/>
    <s v="800 MEDICAL  INS - ACTIVE"/>
    <n v="23277"/>
    <m/>
    <n v="23277"/>
    <n v="0"/>
    <n v="0"/>
    <n v="0"/>
    <n v="21378.36"/>
    <n v="0"/>
    <n v="29284.1"/>
    <s v=""/>
    <s v=""/>
    <s v=""/>
  </r>
  <r>
    <x v="2"/>
    <s v="300-5-9-91-9062-830"/>
    <s v="MEDICAL INS BUYOUT - FICA"/>
    <s v="Expense"/>
    <s v="5 Expense"/>
    <x v="6"/>
    <x v="8"/>
    <x v="57"/>
    <x v="2"/>
    <s v="830 SOCIAL SECURITY"/>
    <n v="2062"/>
    <m/>
    <n v="2062"/>
    <n v="0"/>
    <n v="0"/>
    <n v="0"/>
    <n v="1634.46"/>
    <n v="0"/>
    <n v="2240.9299999999998"/>
    <s v=""/>
    <s v=""/>
    <s v=""/>
  </r>
  <r>
    <x v="2"/>
    <s v="300-5-9-91-9063-800"/>
    <s v="HRA EXPENSE"/>
    <s v="Expense"/>
    <s v="5 Expense"/>
    <x v="6"/>
    <x v="8"/>
    <x v="58"/>
    <x v="2"/>
    <s v="800 MEDICAL  INS - ACTIVE"/>
    <n v="0"/>
    <m/>
    <n v="0"/>
    <n v="0"/>
    <n v="0"/>
    <n v="0"/>
    <n v="-48.9"/>
    <n v="3600"/>
    <n v="3850"/>
    <s v=""/>
    <s v=""/>
    <s v=""/>
  </r>
  <r>
    <x v="2"/>
    <s v="300-5-9-91-9063-801"/>
    <s v="HRA EXPENSE-RETIREES"/>
    <s v="Expense"/>
    <s v="5 Expense"/>
    <x v="6"/>
    <x v="8"/>
    <x v="58"/>
    <x v="2"/>
    <s v="801 MEDICAL INSURANCE-RETIREE"/>
    <n v="80"/>
    <m/>
    <n v="80"/>
    <n v="475"/>
    <n v="0"/>
    <n v="950"/>
    <n v="950"/>
    <n v="2150"/>
    <n v="2150"/>
    <s v=""/>
    <s v=""/>
    <s v=""/>
  </r>
  <r>
    <x v="2"/>
    <s v="300-5-9-91-9064-800"/>
    <s v="HSA FUNDING - ACTIVE"/>
    <s v="Expense"/>
    <s v="5 Expense"/>
    <x v="6"/>
    <x v="8"/>
    <x v="59"/>
    <x v="2"/>
    <s v="800 MEDICAL  INS - ACTIVE"/>
    <n v="21000"/>
    <m/>
    <n v="21000"/>
    <n v="7500"/>
    <n v="0"/>
    <n v="21000"/>
    <n v="28500"/>
    <n v="0"/>
    <n v="0"/>
    <s v=""/>
    <s v=""/>
    <s v=""/>
  </r>
  <r>
    <x v="2"/>
    <s v="300-5-9-91-9064-801"/>
    <s v="HSA FUNDING-RETIRED"/>
    <s v="Expense"/>
    <s v="5 Expense"/>
    <x v="6"/>
    <x v="8"/>
    <x v="59"/>
    <x v="2"/>
    <s v="801 MEDICAL INSURANCE-RETIREE"/>
    <n v="9000"/>
    <m/>
    <n v="9000"/>
    <n v="3250"/>
    <n v="0"/>
    <n v="3000"/>
    <n v="7500"/>
    <n v="0"/>
    <n v="0"/>
    <s v=""/>
    <s v=""/>
    <s v=""/>
  </r>
  <r>
    <x v="2"/>
    <s v="300-5-9-91-9065-840"/>
    <s v="BENEFITS ADMINISTRATION"/>
    <s v="Expense"/>
    <s v="5 Expense"/>
    <x v="6"/>
    <x v="8"/>
    <x v="60"/>
    <x v="2"/>
    <s v="840 WORKER'S COMPENSATION"/>
    <n v="250"/>
    <m/>
    <n v="250"/>
    <n v="159.66"/>
    <n v="0"/>
    <n v="153"/>
    <n v="212.34"/>
    <n v="51"/>
    <n v="343.58"/>
    <s v=""/>
    <s v=""/>
    <s v=""/>
  </r>
  <r>
    <x v="2"/>
    <s v="300-5-9-91-9089-800"/>
    <s v="COMPENSATED ABSENCES"/>
    <s v="Expense"/>
    <s v="5 Expense"/>
    <x v="6"/>
    <x v="8"/>
    <x v="62"/>
    <x v="2"/>
    <s v="800 MEDICAL  INS - ACTIVE"/>
    <n v="0"/>
    <m/>
    <n v="0"/>
    <n v="0"/>
    <n v="0"/>
    <n v="0"/>
    <n v="0"/>
    <n v="0"/>
    <n v="0"/>
    <s v=""/>
    <s v=""/>
    <s v=""/>
  </r>
  <r>
    <x v="2"/>
    <s v="300-5-9-91-9089-830"/>
    <s v="FICA-OTHER BENEFITS"/>
    <s v="Expense"/>
    <s v="5 Expense"/>
    <x v="6"/>
    <x v="8"/>
    <x v="62"/>
    <x v="2"/>
    <s v="830 SOCIAL SECURITY"/>
    <n v="192"/>
    <m/>
    <n v="192"/>
    <n v="1687.35"/>
    <n v="0"/>
    <n v="0"/>
    <n v="1344.36"/>
    <n v="0"/>
    <n v="151.30000000000001"/>
    <s v=""/>
    <s v=""/>
    <s v=""/>
  </r>
  <r>
    <x v="2"/>
    <s v="300-5-9-91-9089-840"/>
    <s v="UNUSED SICK LEAVE"/>
    <s v="Expense"/>
    <s v="5 Expense"/>
    <x v="6"/>
    <x v="8"/>
    <x v="62"/>
    <x v="2"/>
    <s v="840 WORKER'S COMPENSATION"/>
    <n v="2500"/>
    <m/>
    <n v="2500"/>
    <n v="0"/>
    <n v="0"/>
    <n v="0"/>
    <n v="1100.44"/>
    <n v="0"/>
    <n v="1977.74"/>
    <s v=""/>
    <s v=""/>
    <s v=""/>
  </r>
  <r>
    <x v="2"/>
    <s v="300-5-9-91-9089-850"/>
    <s v="RETIREMENT PAYOUTS"/>
    <s v="Expense"/>
    <s v="5 Expense"/>
    <x v="6"/>
    <x v="8"/>
    <x v="62"/>
    <x v="2"/>
    <s v="850 TERMINATION/RETIREMENT PAYOUTS"/>
    <n v="32553"/>
    <m/>
    <n v="32553"/>
    <n v="22056.79"/>
    <n v="0"/>
    <n v="0"/>
    <n v="17347.939999999999"/>
    <n v="0"/>
    <n v="0"/>
    <s v=""/>
    <s v=""/>
    <s v=""/>
  </r>
  <r>
    <x v="2"/>
    <s v="300-5-9-91-9089-852"/>
    <s v="OTHER POST EMPLOYMENT BENEFITS"/>
    <s v="Expense"/>
    <s v="5 Expense"/>
    <x v="6"/>
    <x v="8"/>
    <x v="62"/>
    <x v="2"/>
    <s v="852 OTHER POST EMPLOYMENT BENEFITS"/>
    <n v="0"/>
    <m/>
    <n v="0"/>
    <n v="0"/>
    <n v="0"/>
    <n v="0"/>
    <n v="0"/>
    <n v="0"/>
    <n v="0"/>
    <s v=""/>
    <s v=""/>
    <s v=""/>
  </r>
  <r>
    <x v="2"/>
    <s v="300-5-9-92-9710-600"/>
    <s v="PRINCIPAL-SERIAL BONDS"/>
    <s v="Expense"/>
    <s v="5 Expense"/>
    <x v="6"/>
    <x v="3"/>
    <x v="63"/>
    <x v="4"/>
    <s v="600 PRINCIPAL-SERIAL BONDS"/>
    <n v="549000"/>
    <m/>
    <n v="549000"/>
    <n v="0"/>
    <n v="0"/>
    <n v="0"/>
    <n v="541700"/>
    <m/>
    <n v="521200"/>
    <s v=""/>
    <s v=""/>
    <s v=""/>
  </r>
  <r>
    <x v="2"/>
    <s v="300-5-9-92-9710-700"/>
    <s v="INTEREST-SERIAL BONDS"/>
    <s v="Expense"/>
    <s v="5 Expense"/>
    <x v="6"/>
    <x v="3"/>
    <x v="63"/>
    <x v="5"/>
    <s v="700 INTEREST-SERIAL BONDS"/>
    <n v="125196.75"/>
    <m/>
    <n v="125196.75"/>
    <n v="0"/>
    <n v="0"/>
    <n v="0"/>
    <n v="136005.32"/>
    <n v="0"/>
    <n v="145194.98000000001"/>
    <s v=""/>
    <s v=""/>
    <s v=""/>
  </r>
  <r>
    <x v="2"/>
    <s v="300-5-9-93-9901-900"/>
    <s v="TRANSFER TO DEBT SERVICE"/>
    <s v="Expense"/>
    <s v="5 Expense"/>
    <x v="6"/>
    <x v="9"/>
    <x v="64"/>
    <x v="6"/>
    <s v="900 TRANSFER TO DEBT SERVICE (130)"/>
    <n v="0"/>
    <m/>
    <n v="0"/>
    <n v="0"/>
    <n v="0"/>
    <n v="0"/>
    <n v="0"/>
    <n v="0"/>
    <n v="0"/>
    <s v=""/>
    <s v=""/>
    <s v=""/>
  </r>
  <r>
    <x v="2"/>
    <s v="300-5-9-93-9901-901"/>
    <s v="TRANSFER TO RESERVE FUNDS"/>
    <s v="Expense"/>
    <s v="5 Expense"/>
    <x v="6"/>
    <x v="9"/>
    <x v="64"/>
    <x v="6"/>
    <s v="901 TRANSFER TO CAPITAL RES (103)"/>
    <n v="771375"/>
    <m/>
    <n v="771375"/>
    <n v="192844"/>
    <n v="0"/>
    <n v="115625"/>
    <n v="462500"/>
    <n v="115653.5"/>
    <n v="462612.5"/>
    <s v=""/>
    <s v=""/>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
  <r>
    <x v="0"/>
    <s v="100-4-1-10-1230-200"/>
    <x v="0"/>
    <s v="Revenue"/>
    <s v="4 Revenue"/>
    <x v="0"/>
    <s v="10 10"/>
    <x v="0"/>
    <x v="0"/>
    <x v="0"/>
    <n v="-9000"/>
    <m/>
    <n v="-9000"/>
    <n v="-2985"/>
    <n v="0.33166666666666667"/>
    <n v="0"/>
    <n v="-9048.32"/>
    <n v="-2930"/>
    <n v="0.32381701796576601"/>
    <n v="-9705"/>
    <n v="-2400"/>
    <n v="0.2472952086553323"/>
    <s v=""/>
    <s v=""/>
  </r>
  <r>
    <x v="0"/>
    <s v="100-4-1-10-1235-200"/>
    <x v="1"/>
    <s v="Revenue"/>
    <s v="4 Revenue"/>
    <x v="0"/>
    <s v="10 10"/>
    <x v="1"/>
    <x v="0"/>
    <x v="0"/>
    <n v="-6500"/>
    <m/>
    <n v="-6500"/>
    <n v="0"/>
    <n v="0"/>
    <n v="0"/>
    <n v="-5580"/>
    <n v="0"/>
    <n v="0"/>
    <n v="-6540"/>
    <n v="0"/>
    <n v="0"/>
    <s v=""/>
    <s v=""/>
  </r>
  <r>
    <x v="0"/>
    <s v="100-4-1-10-1255-200"/>
    <x v="2"/>
    <s v="Revenue"/>
    <s v="4 Revenue"/>
    <x v="0"/>
    <s v="10 10"/>
    <x v="2"/>
    <x v="0"/>
    <x v="0"/>
    <n v="-36000"/>
    <m/>
    <n v="-36000"/>
    <n v="-9212.5"/>
    <n v="0.25590277777777776"/>
    <n v="0"/>
    <n v="-36658.51"/>
    <n v="-10117.73"/>
    <n v="0.2759994882497952"/>
    <n v="-34183.440000000002"/>
    <n v="-7952"/>
    <n v="0.23262726045125942"/>
    <s v=""/>
    <s v=""/>
  </r>
  <r>
    <x v="0"/>
    <s v="100-4-1-10-1289-200"/>
    <x v="3"/>
    <s v="Revenue"/>
    <s v="4 Revenue"/>
    <x v="0"/>
    <s v="10 10"/>
    <x v="3"/>
    <x v="0"/>
    <x v="0"/>
    <n v="0"/>
    <m/>
    <n v="0"/>
    <n v="0"/>
    <s v=""/>
    <n v="0"/>
    <n v="0"/>
    <n v="0"/>
    <s v=""/>
    <n v="0"/>
    <n v="0"/>
    <s v=""/>
    <s v=""/>
    <s v=""/>
  </r>
  <r>
    <x v="0"/>
    <s v="100-4-1-10-2210-300"/>
    <x v="4"/>
    <s v="Revenue"/>
    <s v="4 Revenue"/>
    <x v="0"/>
    <s v="10 10"/>
    <x v="4"/>
    <x v="1"/>
    <x v="1"/>
    <n v="-7500"/>
    <m/>
    <n v="-7500"/>
    <n v="0"/>
    <n v="0"/>
    <n v="0"/>
    <n v="-12914.66"/>
    <n v="0"/>
    <n v="0"/>
    <n v="-9044.98"/>
    <n v="0"/>
    <n v="0"/>
    <s v=""/>
    <s v=""/>
  </r>
  <r>
    <x v="0"/>
    <s v="100-4-1-10-2530-500"/>
    <x v="5"/>
    <s v="Revenue"/>
    <s v="4 Revenue"/>
    <x v="0"/>
    <s v="10 10"/>
    <x v="5"/>
    <x v="2"/>
    <x v="2"/>
    <n v="-300"/>
    <m/>
    <n v="-300"/>
    <n v="0"/>
    <n v="0"/>
    <n v="0"/>
    <n v="-50"/>
    <n v="0"/>
    <n v="0"/>
    <n v="-90"/>
    <n v="0"/>
    <n v="0"/>
    <s v=""/>
    <s v=""/>
  </r>
  <r>
    <x v="0"/>
    <s v="100-4-1-10-2540-500"/>
    <x v="6"/>
    <s v="Revenue"/>
    <s v="4 Revenue"/>
    <x v="0"/>
    <s v="10 10"/>
    <x v="6"/>
    <x v="2"/>
    <x v="2"/>
    <n v="0"/>
    <m/>
    <n v="0"/>
    <n v="0"/>
    <s v=""/>
    <n v="0"/>
    <n v="0"/>
    <n v="0"/>
    <s v=""/>
    <n v="0"/>
    <n v="0"/>
    <s v=""/>
    <s v=""/>
    <s v=""/>
  </r>
  <r>
    <x v="0"/>
    <s v="100-4-1-10-2545-500"/>
    <x v="7"/>
    <s v="Revenue"/>
    <s v="4 Revenue"/>
    <x v="0"/>
    <s v="10 10"/>
    <x v="7"/>
    <x v="2"/>
    <x v="2"/>
    <n v="-9000"/>
    <m/>
    <n v="-9000"/>
    <n v="-5405"/>
    <n v="0.60055555555555551"/>
    <n v="0"/>
    <n v="-8590"/>
    <n v="-5390"/>
    <n v="0.62747380675203723"/>
    <n v="-9045"/>
    <n v="-6190"/>
    <n v="0.6843559977888336"/>
    <s v=""/>
    <s v=""/>
  </r>
  <r>
    <x v="0"/>
    <s v="100-4-1-10-2705-620"/>
    <x v="8"/>
    <s v="Revenue"/>
    <s v="4 Revenue"/>
    <x v="0"/>
    <s v="10 10"/>
    <x v="8"/>
    <x v="3"/>
    <x v="3"/>
    <n v="0"/>
    <m/>
    <n v="0"/>
    <n v="0"/>
    <s v=""/>
    <n v="0"/>
    <n v="-500"/>
    <n v="-500"/>
    <n v="1"/>
    <n v="0"/>
    <n v="0"/>
    <s v=""/>
    <s v=""/>
    <s v=""/>
  </r>
  <r>
    <x v="0"/>
    <s v="100-4-1-10-2801-491"/>
    <x v="9"/>
    <s v="Revenue"/>
    <s v="4 Revenue"/>
    <x v="0"/>
    <s v="10 10"/>
    <x v="9"/>
    <x v="4"/>
    <x v="4"/>
    <n v="-369557"/>
    <m/>
    <n v="-369557"/>
    <n v="-92389.25"/>
    <n v="0.25"/>
    <n v="0"/>
    <n v="-345065"/>
    <n v="-86266.25"/>
    <n v="0.25"/>
    <n v="-344240"/>
    <n v="-86060"/>
    <n v="0.25"/>
    <s v=""/>
    <s v=""/>
  </r>
  <r>
    <x v="0"/>
    <s v="100-4-1-10-3021-800"/>
    <x v="10"/>
    <s v="Revenue"/>
    <s v="4 Revenue"/>
    <x v="0"/>
    <s v="10 10"/>
    <x v="10"/>
    <x v="5"/>
    <x v="5"/>
    <n v="-12500"/>
    <m/>
    <n v="-12500"/>
    <n v="0"/>
    <n v="0"/>
    <n v="0"/>
    <n v="-14912"/>
    <n v="-4244"/>
    <n v="0.28460300429184548"/>
    <n v="-12796"/>
    <n v="-3284"/>
    <n v="0.25664270084401375"/>
    <s v=""/>
    <s v=""/>
  </r>
  <r>
    <x v="0"/>
    <s v="100-4-1-10-3040-800"/>
    <x v="11"/>
    <s v="Revenue"/>
    <s v="4 Revenue"/>
    <x v="0"/>
    <s v="10 10"/>
    <x v="11"/>
    <x v="5"/>
    <x v="5"/>
    <n v="-1000"/>
    <m/>
    <n v="-1000"/>
    <n v="0"/>
    <n v="0"/>
    <n v="0"/>
    <n v="-9850.5400000000009"/>
    <n v="0"/>
    <n v="0"/>
    <n v="0"/>
    <n v="0"/>
    <s v=""/>
    <s v=""/>
    <s v=""/>
  </r>
  <r>
    <x v="0"/>
    <s v="100-4-1-10-3089-800"/>
    <x v="12"/>
    <s v="Revenue"/>
    <s v="4 Revenue"/>
    <x v="0"/>
    <s v="10 10"/>
    <x v="12"/>
    <x v="5"/>
    <x v="5"/>
    <n v="-3500"/>
    <m/>
    <n v="-3500"/>
    <n v="0"/>
    <n v="0"/>
    <n v="0"/>
    <n v="-2835.33"/>
    <n v="-768.35"/>
    <n v="0.27099138371900272"/>
    <n v="-3147.27"/>
    <n v="-812.38"/>
    <n v="0.25812211853447592"/>
    <s v=""/>
    <s v=""/>
  </r>
  <r>
    <x v="0"/>
    <s v="100-4-1-50-2210-300"/>
    <x v="13"/>
    <s v="Revenue"/>
    <s v="4 Revenue"/>
    <x v="0"/>
    <s v="50 50"/>
    <x v="4"/>
    <x v="1"/>
    <x v="1"/>
    <n v="0"/>
    <m/>
    <n v="0"/>
    <n v="0"/>
    <s v=""/>
    <n v="0"/>
    <n v="0"/>
    <n v="0"/>
    <s v=""/>
    <n v="0"/>
    <n v="0"/>
    <s v=""/>
    <s v=""/>
    <s v=""/>
  </r>
  <r>
    <x v="0"/>
    <s v="100-4-3-20-1560-200"/>
    <x v="14"/>
    <s v="Revenue"/>
    <s v="4 Revenue"/>
    <x v="1"/>
    <s v="20 20"/>
    <x v="13"/>
    <x v="0"/>
    <x v="0"/>
    <n v="-20000"/>
    <m/>
    <n v="-20000"/>
    <n v="-3975"/>
    <n v="0.19875000000000001"/>
    <n v="0"/>
    <n v="-25900"/>
    <n v="-6320"/>
    <n v="0.24401544401544401"/>
    <n v="-18430"/>
    <n v="-2650"/>
    <n v="0.14378730330982095"/>
    <s v=""/>
    <s v=""/>
  </r>
  <r>
    <x v="0"/>
    <s v="100-4-3-20-1589-200"/>
    <x v="15"/>
    <s v="Revenue"/>
    <s v="4 Revenue"/>
    <x v="1"/>
    <s v="20 20"/>
    <x v="14"/>
    <x v="0"/>
    <x v="0"/>
    <n v="-12000"/>
    <m/>
    <n v="-12000"/>
    <n v="-17160"/>
    <n v="1.43"/>
    <n v="0"/>
    <n v="-16043.1"/>
    <n v="-6760"/>
    <n v="0.42136494817086473"/>
    <n v="-8137.38"/>
    <n v="-1641.69"/>
    <n v="0.20174675386918148"/>
    <s v=""/>
    <s v=""/>
  </r>
  <r>
    <x v="0"/>
    <s v="100-4-3-20-2555-500"/>
    <x v="16"/>
    <s v="Revenue"/>
    <s v="4 Revenue"/>
    <x v="1"/>
    <s v="20 20"/>
    <x v="15"/>
    <x v="2"/>
    <x v="2"/>
    <n v="-100000"/>
    <m/>
    <n v="-100000"/>
    <n v="-25290.45"/>
    <n v="0.25290450000000003"/>
    <n v="0"/>
    <n v="-58530.5"/>
    <n v="-10139"/>
    <n v="0.17322592494511407"/>
    <n v="-99566.7"/>
    <n v="-11410.4"/>
    <n v="0.11460056424487304"/>
    <s v=""/>
    <s v=""/>
  </r>
  <r>
    <x v="0"/>
    <s v="100-4-3-20-2555-501"/>
    <x v="17"/>
    <s v="Revenue"/>
    <s v="4 Revenue"/>
    <x v="1"/>
    <s v="20 20"/>
    <x v="15"/>
    <x v="2"/>
    <x v="6"/>
    <n v="0"/>
    <n v="-56592.5"/>
    <n v="-56592.5"/>
    <n v="-36472"/>
    <n v="0.64446702301541725"/>
    <n v="0"/>
    <n v="-40404.25"/>
    <n v="-3667"/>
    <n v="9.0757779194020435E-2"/>
    <n v="-4055"/>
    <n v="0"/>
    <n v="0"/>
    <s v=""/>
    <s v=""/>
  </r>
  <r>
    <x v="0"/>
    <s v="100-4-3-30-1520-200"/>
    <x v="18"/>
    <s v="Revenue"/>
    <s v="4 Revenue"/>
    <x v="1"/>
    <s v="30 30"/>
    <x v="16"/>
    <x v="0"/>
    <x v="0"/>
    <n v="-10000"/>
    <m/>
    <n v="-10000"/>
    <n v="-1824"/>
    <n v="0.18240000000000001"/>
    <n v="0"/>
    <n v="-5902.5"/>
    <n v="-2793.25"/>
    <n v="0.47323168149089367"/>
    <n v="-6667"/>
    <n v="-4175.25"/>
    <n v="0.62625618719064047"/>
    <s v=""/>
    <s v=""/>
  </r>
  <r>
    <x v="0"/>
    <s v="100-4-3-30-2260-300"/>
    <x v="19"/>
    <s v="Revenue"/>
    <s v="4 Revenue"/>
    <x v="1"/>
    <s v="30 30"/>
    <x v="17"/>
    <x v="1"/>
    <x v="1"/>
    <n v="-101000"/>
    <m/>
    <n v="-101000"/>
    <n v="0"/>
    <n v="0"/>
    <n v="0"/>
    <n v="-63991.83"/>
    <n v="-18509.79"/>
    <n v="0.28925239362587379"/>
    <n v="-65947.240000000005"/>
    <n v="-18986.939999999999"/>
    <n v="0.28791106345011552"/>
    <s v=""/>
    <s v=""/>
  </r>
  <r>
    <x v="0"/>
    <s v="100-4-3-30-2261-300"/>
    <x v="20"/>
    <s v="Revenue"/>
    <s v="4 Revenue"/>
    <x v="1"/>
    <s v="30 30"/>
    <x v="18"/>
    <x v="1"/>
    <x v="1"/>
    <n v="-7000"/>
    <m/>
    <n v="-7000"/>
    <n v="0"/>
    <n v="0"/>
    <n v="0"/>
    <n v="-7755.17"/>
    <n v="0"/>
    <n v="0"/>
    <n v="-9522.7099999999991"/>
    <n v="-1115.48"/>
    <n v="0.11713892368873988"/>
    <s v=""/>
    <s v=""/>
  </r>
  <r>
    <x v="0"/>
    <s v="100-4-3-30-2610-600"/>
    <x v="21"/>
    <s v="Revenue"/>
    <s v="4 Revenue"/>
    <x v="1"/>
    <s v="30 30"/>
    <x v="19"/>
    <x v="6"/>
    <x v="7"/>
    <n v="-30000"/>
    <m/>
    <n v="-30000"/>
    <n v="-11155"/>
    <n v="0.37183333333333335"/>
    <n v="0"/>
    <n v="-35298.68"/>
    <n v="-11660"/>
    <n v="0.3303239667885598"/>
    <n v="-26817"/>
    <n v="-3900"/>
    <n v="0.14543013759928403"/>
    <s v=""/>
    <s v=""/>
  </r>
  <r>
    <x v="0"/>
    <s v="100-4-3-30-2613-600"/>
    <x v="22"/>
    <s v="Revenue"/>
    <s v="4 Revenue"/>
    <x v="1"/>
    <s v="30 30"/>
    <x v="20"/>
    <x v="6"/>
    <x v="7"/>
    <n v="-160000"/>
    <m/>
    <n v="-160000"/>
    <n v="-51246"/>
    <n v="0.3202875"/>
    <n v="0"/>
    <n v="-179273"/>
    <n v="-26599"/>
    <n v="0.14837147813669654"/>
    <n v="-169485"/>
    <n v="-17532"/>
    <n v="0.10344278254712806"/>
    <s v=""/>
    <s v=""/>
  </r>
  <r>
    <x v="0"/>
    <s v="100-4-3-30-2625-600"/>
    <x v="23"/>
    <s v="Revenue"/>
    <s v="4 Revenue"/>
    <x v="1"/>
    <s v="30 30"/>
    <x v="21"/>
    <x v="6"/>
    <x v="7"/>
    <n v="-1900"/>
    <m/>
    <n v="-1900"/>
    <n v="-1613"/>
    <n v="0.84894736842105267"/>
    <n v="0"/>
    <n v="-3561.38"/>
    <n v="-1239.46"/>
    <n v="0.34802801161347569"/>
    <n v="-2369.33"/>
    <n v="0"/>
    <n v="0"/>
    <s v=""/>
    <s v=""/>
  </r>
  <r>
    <x v="0"/>
    <s v="100-4-3-30-2626-600"/>
    <x v="24"/>
    <s v="Revenue"/>
    <s v="4 Revenue"/>
    <x v="1"/>
    <s v="30 30"/>
    <x v="22"/>
    <x v="6"/>
    <x v="7"/>
    <n v="0"/>
    <m/>
    <n v="0"/>
    <n v="0"/>
    <s v=""/>
    <n v="0"/>
    <n v="-409.26"/>
    <n v="-409.26"/>
    <n v="1"/>
    <n v="0"/>
    <n v="0"/>
    <s v=""/>
    <s v=""/>
    <s v=""/>
  </r>
  <r>
    <x v="0"/>
    <s v="100-4-3-30-2705-620"/>
    <x v="25"/>
    <s v="Revenue"/>
    <s v="4 Revenue"/>
    <x v="1"/>
    <s v="30 30"/>
    <x v="8"/>
    <x v="3"/>
    <x v="3"/>
    <n v="0"/>
    <m/>
    <n v="0"/>
    <n v="0"/>
    <s v=""/>
    <n v="0"/>
    <n v="-45"/>
    <n v="0"/>
    <n v="0"/>
    <n v="-615"/>
    <n v="0"/>
    <n v="0"/>
    <s v=""/>
    <s v=""/>
  </r>
  <r>
    <x v="0"/>
    <s v="100-4-3-30-2715-620"/>
    <x v="26"/>
    <s v="Revenue"/>
    <s v="4 Revenue"/>
    <x v="1"/>
    <s v="30 30"/>
    <x v="23"/>
    <x v="3"/>
    <x v="3"/>
    <n v="-2000"/>
    <m/>
    <n v="-2000"/>
    <n v="0"/>
    <n v="0"/>
    <n v="0"/>
    <n v="-2081.2199999999998"/>
    <n v="-2081.2199999999998"/>
    <n v="1"/>
    <n v="-7060.7"/>
    <n v="-2125.48"/>
    <n v="0.30102964295324824"/>
    <s v=""/>
    <s v=""/>
  </r>
  <r>
    <x v="0"/>
    <s v="100-4-3-30-3389-800"/>
    <x v="27"/>
    <s v="Revenue"/>
    <s v="4 Revenue"/>
    <x v="1"/>
    <s v="30 30"/>
    <x v="24"/>
    <x v="5"/>
    <x v="5"/>
    <n v="-6800"/>
    <m/>
    <n v="-6800"/>
    <n v="0"/>
    <n v="0"/>
    <n v="0"/>
    <n v="-5626.78"/>
    <n v="0"/>
    <n v="0"/>
    <n v="-12719.04"/>
    <n v="0"/>
    <n v="0"/>
    <s v=""/>
    <s v=""/>
  </r>
  <r>
    <x v="0"/>
    <s v="100-4-3-30-4320-810"/>
    <x v="28"/>
    <s v="Revenue"/>
    <s v="4 Revenue"/>
    <x v="1"/>
    <s v="30 30"/>
    <x v="25"/>
    <x v="7"/>
    <x v="8"/>
    <n v="0"/>
    <m/>
    <n v="0"/>
    <n v="0"/>
    <s v=""/>
    <n v="0"/>
    <n v="-2712.5"/>
    <n v="0"/>
    <n v="0"/>
    <n v="-4268.6400000000003"/>
    <n v="0"/>
    <n v="0"/>
    <s v=""/>
    <s v=""/>
  </r>
  <r>
    <x v="0"/>
    <s v="100-4-3-40-1540-200"/>
    <x v="29"/>
    <s v="Revenue"/>
    <s v="4 Revenue"/>
    <x v="1"/>
    <s v="40 40"/>
    <x v="26"/>
    <x v="0"/>
    <x v="0"/>
    <n v="-15000"/>
    <m/>
    <n v="-15000"/>
    <n v="0"/>
    <n v="0"/>
    <n v="0"/>
    <n v="-10745"/>
    <n v="-1470"/>
    <n v="0.13680781758957655"/>
    <n v="-12705"/>
    <n v="-3150"/>
    <n v="0.24793388429752067"/>
    <s v=""/>
    <s v=""/>
  </r>
  <r>
    <x v="0"/>
    <s v="100-4-3-40-1589-200"/>
    <x v="30"/>
    <s v="Revenue"/>
    <s v="4 Revenue"/>
    <x v="1"/>
    <s v="40 40"/>
    <x v="14"/>
    <x v="0"/>
    <x v="0"/>
    <n v="0"/>
    <m/>
    <n v="0"/>
    <n v="0"/>
    <s v=""/>
    <n v="0"/>
    <n v="0"/>
    <n v="0"/>
    <s v=""/>
    <n v="-180"/>
    <n v="0"/>
    <n v="0"/>
    <s v=""/>
    <s v=""/>
  </r>
  <r>
    <x v="0"/>
    <s v="100-4-3-40-2260-300"/>
    <x v="31"/>
    <s v="Revenue"/>
    <s v="4 Revenue"/>
    <x v="1"/>
    <s v="40 40"/>
    <x v="17"/>
    <x v="1"/>
    <x v="1"/>
    <n v="-5200"/>
    <m/>
    <n v="-5200"/>
    <n v="0"/>
    <n v="0"/>
    <n v="0"/>
    <n v="-26473.82"/>
    <n v="0"/>
    <n v="0"/>
    <n v="-5021.8"/>
    <n v="0"/>
    <n v="0"/>
    <s v=""/>
    <s v=""/>
  </r>
  <r>
    <x v="0"/>
    <s v="100-4-3-40-2262-300"/>
    <x v="32"/>
    <s v="Revenue"/>
    <s v="4 Revenue"/>
    <x v="1"/>
    <s v="40 40"/>
    <x v="27"/>
    <x v="1"/>
    <x v="1"/>
    <n v="-538203"/>
    <m/>
    <n v="-538203"/>
    <n v="-538203"/>
    <n v="1"/>
    <n v="0"/>
    <n v="-437454"/>
    <n v="-437454"/>
    <n v="1"/>
    <n v="-437454"/>
    <n v="-437454"/>
    <n v="1"/>
    <s v=""/>
    <s v=""/>
  </r>
  <r>
    <x v="0"/>
    <s v="100-4-3-40-2705-620"/>
    <x v="33"/>
    <s v="Revenue"/>
    <s v="4 Revenue"/>
    <x v="1"/>
    <s v="40 40"/>
    <x v="8"/>
    <x v="3"/>
    <x v="3"/>
    <n v="0"/>
    <m/>
    <n v="0"/>
    <n v="-325"/>
    <s v=""/>
    <n v="0"/>
    <n v="-945"/>
    <n v="-800"/>
    <n v="0.84656084656084651"/>
    <n v="0"/>
    <n v="0"/>
    <s v=""/>
    <s v=""/>
    <s v=""/>
  </r>
  <r>
    <x v="0"/>
    <s v="100-4-3-40-4389-810"/>
    <x v="34"/>
    <s v="Revenue"/>
    <s v="4 Revenue"/>
    <x v="1"/>
    <s v="40 40"/>
    <x v="28"/>
    <x v="7"/>
    <x v="8"/>
    <n v="0"/>
    <m/>
    <n v="0"/>
    <n v="0"/>
    <s v=""/>
    <n v="0"/>
    <n v="0"/>
    <n v="0"/>
    <s v=""/>
    <n v="0"/>
    <n v="0"/>
    <s v=""/>
    <s v=""/>
    <s v=""/>
  </r>
  <r>
    <x v="0"/>
    <s v="100-4-3-90-2544-500"/>
    <x v="35"/>
    <s v="Revenue"/>
    <s v="4 Revenue"/>
    <x v="1"/>
    <s v="90 90"/>
    <x v="29"/>
    <x v="2"/>
    <x v="2"/>
    <n v="-16000"/>
    <m/>
    <n v="-16000"/>
    <n v="-2906"/>
    <n v="0.18162500000000001"/>
    <n v="0"/>
    <n v="-15837"/>
    <n v="-3471"/>
    <n v="0.2191702974048115"/>
    <n v="-15406"/>
    <n v="-3394"/>
    <n v="0.22030377774892898"/>
    <s v=""/>
    <s v=""/>
  </r>
  <r>
    <x v="0"/>
    <s v="100-4-3-90-2612-600"/>
    <x v="36"/>
    <s v="Revenue"/>
    <s v="4 Revenue"/>
    <x v="1"/>
    <s v="90 90"/>
    <x v="30"/>
    <x v="6"/>
    <x v="7"/>
    <n v="-300"/>
    <m/>
    <n v="-300"/>
    <n v="0"/>
    <n v="0"/>
    <n v="0"/>
    <n v="0"/>
    <n v="-90"/>
    <s v=""/>
    <n v="0"/>
    <n v="0"/>
    <s v=""/>
    <s v=""/>
    <s v=""/>
  </r>
  <r>
    <x v="0"/>
    <s v="100-4-5-50-1789-200"/>
    <x v="37"/>
    <s v="Revenue"/>
    <s v="4 Revenue"/>
    <x v="2"/>
    <s v="50 50"/>
    <x v="31"/>
    <x v="0"/>
    <x v="0"/>
    <n v="0"/>
    <m/>
    <n v="0"/>
    <n v="0"/>
    <s v=""/>
    <n v="0"/>
    <n v="0"/>
    <n v="0"/>
    <s v=""/>
    <n v="0"/>
    <n v="0"/>
    <s v=""/>
    <s v=""/>
    <s v=""/>
  </r>
  <r>
    <x v="0"/>
    <s v="100-4-5-50-1789-201"/>
    <x v="38"/>
    <s v="Revenue"/>
    <s v="4 Revenue"/>
    <x v="2"/>
    <s v="50 50"/>
    <x v="31"/>
    <x v="0"/>
    <x v="9"/>
    <n v="0"/>
    <m/>
    <n v="0"/>
    <n v="0"/>
    <s v=""/>
    <n v="0"/>
    <n v="0"/>
    <n v="0"/>
    <s v=""/>
    <n v="0"/>
    <n v="0"/>
    <s v=""/>
    <s v=""/>
    <s v=""/>
  </r>
  <r>
    <x v="0"/>
    <s v="100-4-5-50-2620-600"/>
    <x v="39"/>
    <s v="Revenue"/>
    <s v="4 Revenue"/>
    <x v="2"/>
    <s v="50 50"/>
    <x v="32"/>
    <x v="6"/>
    <x v="7"/>
    <n v="0"/>
    <m/>
    <n v="0"/>
    <n v="0"/>
    <s v=""/>
    <n v="0"/>
    <n v="-665"/>
    <n v="0"/>
    <n v="0"/>
    <n v="0"/>
    <n v="0"/>
    <s v=""/>
    <s v=""/>
    <s v=""/>
  </r>
  <r>
    <x v="0"/>
    <s v="100-4-5-50-2705-620"/>
    <x v="40"/>
    <s v="Revenue"/>
    <s v="4 Revenue"/>
    <x v="2"/>
    <s v="50 50"/>
    <x v="8"/>
    <x v="3"/>
    <x v="3"/>
    <n v="0"/>
    <m/>
    <n v="0"/>
    <n v="0"/>
    <s v=""/>
    <n v="0"/>
    <n v="0"/>
    <n v="0"/>
    <s v=""/>
    <n v="0"/>
    <n v="0"/>
    <s v=""/>
    <s v=""/>
    <s v=""/>
  </r>
  <r>
    <x v="0"/>
    <s v="100-4-5-50-3501-800"/>
    <x v="41"/>
    <s v="Revenue"/>
    <s v="4 Revenue"/>
    <x v="2"/>
    <s v="50 50"/>
    <x v="33"/>
    <x v="5"/>
    <x v="5"/>
    <n v="-35000"/>
    <m/>
    <n v="-35000"/>
    <n v="0"/>
    <n v="0"/>
    <n v="0"/>
    <n v="-37400"/>
    <n v="0"/>
    <n v="0"/>
    <n v="-61765.42"/>
    <n v="0"/>
    <n v="0"/>
    <s v=""/>
    <s v=""/>
  </r>
  <r>
    <x v="0"/>
    <s v="100-4-5-50-3589-800"/>
    <x v="42"/>
    <s v="Revenue"/>
    <s v="4 Revenue"/>
    <x v="2"/>
    <s v="50 50"/>
    <x v="34"/>
    <x v="5"/>
    <x v="5"/>
    <n v="-128318"/>
    <m/>
    <n v="-128318"/>
    <n v="0"/>
    <n v="0"/>
    <n v="0"/>
    <n v="-128318.22"/>
    <n v="0"/>
    <n v="0"/>
    <n v="-128318.22"/>
    <n v="0"/>
    <n v="0"/>
    <s v=""/>
    <s v=""/>
  </r>
  <r>
    <x v="0"/>
    <s v="100-4-7-50-2025-200"/>
    <x v="43"/>
    <s v="Revenue"/>
    <s v="4 Revenue"/>
    <x v="3"/>
    <s v="50 50"/>
    <x v="35"/>
    <x v="0"/>
    <x v="0"/>
    <n v="-18110"/>
    <m/>
    <n v="-18110"/>
    <n v="-2630"/>
    <n v="0.14522363335173938"/>
    <n v="0"/>
    <n v="-10365.5"/>
    <n v="-1605"/>
    <n v="0.1548405769138006"/>
    <n v="-12172"/>
    <n v="-1155"/>
    <n v="9.4889911271771279E-2"/>
    <s v=""/>
    <s v=""/>
  </r>
  <r>
    <x v="0"/>
    <s v="100-4-7-50-2025-201"/>
    <x v="44"/>
    <s v="Revenue"/>
    <s v="4 Revenue"/>
    <x v="3"/>
    <s v="50 50"/>
    <x v="35"/>
    <x v="0"/>
    <x v="9"/>
    <n v="0"/>
    <m/>
    <n v="0"/>
    <n v="-2125"/>
    <s v=""/>
    <n v="0"/>
    <n v="-2130"/>
    <n v="0"/>
    <n v="0"/>
    <n v="0"/>
    <n v="0"/>
    <s v=""/>
    <s v=""/>
    <s v=""/>
  </r>
  <r>
    <x v="0"/>
    <s v="100-4-7-50-2362-300"/>
    <x v="45"/>
    <s v="Revenue"/>
    <s v="4 Revenue"/>
    <x v="3"/>
    <s v="50 50"/>
    <x v="36"/>
    <x v="1"/>
    <x v="1"/>
    <n v="0"/>
    <m/>
    <n v="0"/>
    <n v="0"/>
    <s v=""/>
    <n v="0"/>
    <n v="-1052.44"/>
    <n v="0"/>
    <n v="0"/>
    <n v="0"/>
    <n v="0"/>
    <s v=""/>
    <s v=""/>
    <s v=""/>
  </r>
  <r>
    <x v="0"/>
    <s v="100-4-7-50-2705-620"/>
    <x v="46"/>
    <s v="Revenue"/>
    <s v="4 Revenue"/>
    <x v="3"/>
    <s v="50 50"/>
    <x v="8"/>
    <x v="3"/>
    <x v="3"/>
    <n v="0"/>
    <m/>
    <n v="0"/>
    <n v="0"/>
    <s v=""/>
    <n v="0"/>
    <n v="-2313"/>
    <n v="-2158"/>
    <n v="0.93298746217034156"/>
    <n v="-4150"/>
    <n v="0"/>
    <n v="0"/>
    <s v=""/>
    <s v=""/>
  </r>
  <r>
    <x v="0"/>
    <s v="100-4-7-50-2770-620"/>
    <x v="47"/>
    <s v="Revenue"/>
    <s v="4 Revenue"/>
    <x v="3"/>
    <s v="50 50"/>
    <x v="37"/>
    <x v="3"/>
    <x v="3"/>
    <n v="0"/>
    <m/>
    <n v="0"/>
    <n v="-0.51"/>
    <s v=""/>
    <n v="0"/>
    <n v="-703.67"/>
    <n v="-702.42"/>
    <n v="0.99822359913027414"/>
    <n v="0"/>
    <n v="0"/>
    <s v=""/>
    <s v=""/>
    <s v=""/>
  </r>
  <r>
    <x v="0"/>
    <s v="100-4-7-50-3960-800"/>
    <x v="48"/>
    <s v="Revenue"/>
    <s v="4 Revenue"/>
    <x v="3"/>
    <s v="50 50"/>
    <x v="38"/>
    <x v="5"/>
    <x v="5"/>
    <n v="0"/>
    <m/>
    <n v="0"/>
    <n v="0"/>
    <s v=""/>
    <n v="0"/>
    <n v="0"/>
    <n v="0"/>
    <s v=""/>
    <n v="0"/>
    <n v="0"/>
    <s v=""/>
    <s v=""/>
    <s v=""/>
  </r>
  <r>
    <x v="0"/>
    <s v="100-4-7-50-4960-810"/>
    <x v="49"/>
    <s v="Revenue"/>
    <s v="4 Revenue"/>
    <x v="3"/>
    <s v="50 50"/>
    <x v="39"/>
    <x v="7"/>
    <x v="8"/>
    <n v="0"/>
    <m/>
    <n v="0"/>
    <n v="0"/>
    <s v=""/>
    <n v="0"/>
    <n v="0"/>
    <n v="0"/>
    <s v=""/>
    <n v="0"/>
    <n v="0"/>
    <s v=""/>
    <s v=""/>
    <s v=""/>
  </r>
  <r>
    <x v="0"/>
    <s v="100-4-7-70-2001-200"/>
    <x v="50"/>
    <s v="Revenue"/>
    <s v="4 Revenue"/>
    <x v="3"/>
    <s v="70 70"/>
    <x v="40"/>
    <x v="0"/>
    <x v="0"/>
    <n v="-60000"/>
    <m/>
    <n v="-60000"/>
    <n v="0"/>
    <n v="0"/>
    <n v="0"/>
    <n v="-61469.25"/>
    <n v="0"/>
    <n v="0"/>
    <n v="-53314"/>
    <n v="0"/>
    <n v="0"/>
    <s v=""/>
    <s v=""/>
  </r>
  <r>
    <x v="0"/>
    <s v="100-4-7-70-2089-200"/>
    <x v="51"/>
    <s v="Revenue"/>
    <s v="4 Revenue"/>
    <x v="3"/>
    <s v="70 70"/>
    <x v="41"/>
    <x v="0"/>
    <x v="0"/>
    <n v="-72000"/>
    <m/>
    <n v="-72000"/>
    <n v="-14070"/>
    <n v="0.19541666666666666"/>
    <n v="0"/>
    <n v="-64153.42"/>
    <n v="-6165"/>
    <n v="9.609776064939328E-2"/>
    <n v="-98844"/>
    <n v="-19810"/>
    <n v="0.20041681842094614"/>
    <s v=""/>
    <s v=""/>
  </r>
  <r>
    <x v="0"/>
    <s v="100-4-7-70-2089-201"/>
    <x v="52"/>
    <s v="Revenue"/>
    <s v="4 Revenue"/>
    <x v="3"/>
    <s v="70 70"/>
    <x v="41"/>
    <x v="0"/>
    <x v="9"/>
    <n v="-6600"/>
    <m/>
    <n v="-6600"/>
    <n v="-700"/>
    <n v="0.10606060606060606"/>
    <n v="0"/>
    <n v="-5213.9799999999996"/>
    <n v="0"/>
    <n v="0"/>
    <n v="0"/>
    <n v="0"/>
    <s v=""/>
    <s v=""/>
    <s v=""/>
  </r>
  <r>
    <x v="0"/>
    <s v="100-4-7-70-2089-202"/>
    <x v="53"/>
    <s v="Revenue"/>
    <s v="4 Revenue"/>
    <x v="3"/>
    <s v="70 70"/>
    <x v="41"/>
    <x v="0"/>
    <x v="10"/>
    <n v="-31293"/>
    <m/>
    <n v="-31293"/>
    <n v="-5561"/>
    <n v="0.17770747451506727"/>
    <n v="50"/>
    <n v="-22542.93"/>
    <n v="-65"/>
    <n v="2.8833873857568647E-3"/>
    <n v="0"/>
    <n v="0"/>
    <s v=""/>
    <s v=""/>
    <s v=""/>
  </r>
  <r>
    <x v="0"/>
    <s v="100-4-7-70-2089-203"/>
    <x v="54"/>
    <s v="Revenue"/>
    <s v="4 Revenue"/>
    <x v="3"/>
    <s v="70 70"/>
    <x v="41"/>
    <x v="0"/>
    <x v="11"/>
    <n v="-2050"/>
    <m/>
    <n v="-2050"/>
    <n v="0"/>
    <n v="0"/>
    <n v="0"/>
    <n v="-854.97"/>
    <n v="0"/>
    <n v="0"/>
    <n v="0"/>
    <n v="0"/>
    <s v=""/>
    <s v=""/>
    <s v=""/>
  </r>
  <r>
    <x v="0"/>
    <s v="100-4-7-70-2350-300"/>
    <x v="55"/>
    <s v="Revenue"/>
    <s v="4 Revenue"/>
    <x v="3"/>
    <s v="70 70"/>
    <x v="42"/>
    <x v="1"/>
    <x v="1"/>
    <n v="-15000"/>
    <m/>
    <n v="-15000"/>
    <n v="-15000"/>
    <n v="1"/>
    <n v="0"/>
    <n v="-15000"/>
    <n v="-15000"/>
    <n v="1"/>
    <n v="-11000"/>
    <n v="-11000"/>
    <n v="1"/>
    <s v=""/>
    <s v=""/>
  </r>
  <r>
    <x v="0"/>
    <s v="100-4-7-70-2590-500"/>
    <x v="56"/>
    <s v="Revenue"/>
    <s v="4 Revenue"/>
    <x v="3"/>
    <s v="70 70"/>
    <x v="43"/>
    <x v="2"/>
    <x v="2"/>
    <n v="-25000"/>
    <m/>
    <n v="-25000"/>
    <n v="-310"/>
    <n v="1.24E-2"/>
    <n v="0"/>
    <n v="-26192.16"/>
    <n v="-250"/>
    <n v="9.5448408989560231E-3"/>
    <n v="-24222.53"/>
    <n v="-200"/>
    <n v="8.2567758198668767E-3"/>
    <s v=""/>
    <s v=""/>
  </r>
  <r>
    <x v="0"/>
    <s v="100-4-7-70-2705-620"/>
    <x v="57"/>
    <s v="Revenue"/>
    <s v="4 Revenue"/>
    <x v="3"/>
    <s v="70 70"/>
    <x v="8"/>
    <x v="3"/>
    <x v="3"/>
    <n v="-3000"/>
    <m/>
    <n v="-3000"/>
    <n v="-2000"/>
    <n v="0.66666666666666663"/>
    <n v="0"/>
    <n v="-2000"/>
    <n v="-2000"/>
    <n v="1"/>
    <n v="-8715.0400000000009"/>
    <n v="-2000"/>
    <n v="0.22948833281315975"/>
    <s v=""/>
    <s v=""/>
  </r>
  <r>
    <x v="0"/>
    <s v="100-4-8-20-2110-200"/>
    <x v="58"/>
    <s v="Revenue"/>
    <s v="4 Revenue"/>
    <x v="4"/>
    <s v="20 20"/>
    <x v="44"/>
    <x v="0"/>
    <x v="0"/>
    <n v="-3500"/>
    <m/>
    <n v="-3500"/>
    <n v="-800"/>
    <n v="0.22857142857142856"/>
    <n v="0"/>
    <n v="-2800"/>
    <n v="-500"/>
    <n v="0.17857142857142858"/>
    <n v="-3300"/>
    <n v="-700"/>
    <n v="0.21212121212121213"/>
    <s v=""/>
    <s v=""/>
  </r>
  <r>
    <x v="0"/>
    <s v="100-4-8-20-2115-200"/>
    <x v="59"/>
    <s v="Revenue"/>
    <s v="4 Revenue"/>
    <x v="4"/>
    <s v="20 20"/>
    <x v="45"/>
    <x v="0"/>
    <x v="0"/>
    <n v="0"/>
    <m/>
    <n v="0"/>
    <n v="0"/>
    <s v=""/>
    <n v="0"/>
    <n v="0"/>
    <n v="0"/>
    <s v=""/>
    <n v="0"/>
    <n v="0"/>
    <s v=""/>
    <s v=""/>
    <s v=""/>
  </r>
  <r>
    <x v="0"/>
    <s v="100-4-8-50-2130-200"/>
    <x v="60"/>
    <s v="Revenue"/>
    <s v="4 Revenue"/>
    <x v="4"/>
    <s v="50 50"/>
    <x v="46"/>
    <x v="0"/>
    <x v="0"/>
    <n v="-91364"/>
    <m/>
    <n v="-91364"/>
    <n v="-3237.72"/>
    <n v="3.5437590298148067E-2"/>
    <n v="0"/>
    <n v="-91785.27"/>
    <n v="-3101.24"/>
    <n v="3.378799234343375E-2"/>
    <n v="-91564.01"/>
    <n v="-2870.62"/>
    <n v="3.1350964205259249E-2"/>
    <s v=""/>
    <s v=""/>
  </r>
  <r>
    <x v="0"/>
    <s v="100-4-8-50-2138-200"/>
    <x v="61"/>
    <s v="Revenue"/>
    <s v="4 Revenue"/>
    <x v="4"/>
    <s v="50 50"/>
    <x v="47"/>
    <x v="0"/>
    <x v="0"/>
    <n v="0"/>
    <m/>
    <n v="0"/>
    <n v="0"/>
    <s v=""/>
    <n v="0"/>
    <n v="-2358.1"/>
    <n v="0"/>
    <n v="0"/>
    <n v="-2280.08"/>
    <n v="0"/>
    <n v="0"/>
    <s v=""/>
    <s v=""/>
  </r>
  <r>
    <x v="0"/>
    <s v="100-4-8-90-2150-200"/>
    <x v="62"/>
    <s v="Revenue"/>
    <s v="4 Revenue"/>
    <x v="4"/>
    <s v="90 90"/>
    <x v="48"/>
    <x v="0"/>
    <x v="0"/>
    <n v="-526577"/>
    <m/>
    <n v="-526577"/>
    <n v="-31930.14"/>
    <n v="6.0637171771649727E-2"/>
    <n v="0"/>
    <n v="-434380.16"/>
    <n v="-108490.54"/>
    <n v="0.24975942731822742"/>
    <n v="-425258.05"/>
    <n v="0"/>
    <n v="0"/>
    <s v=""/>
    <s v=""/>
  </r>
  <r>
    <x v="0"/>
    <s v="100-4-8-90-3898-800"/>
    <x v="63"/>
    <s v="Revenue"/>
    <s v="4 Revenue"/>
    <x v="4"/>
    <s v="90 90"/>
    <x v="49"/>
    <x v="5"/>
    <x v="5"/>
    <n v="0"/>
    <m/>
    <n v="0"/>
    <n v="0"/>
    <s v=""/>
    <n v="0"/>
    <n v="-2500"/>
    <n v="-2500"/>
    <n v="1"/>
    <n v="0"/>
    <n v="0"/>
    <s v=""/>
    <s v=""/>
    <s v=""/>
  </r>
  <r>
    <x v="0"/>
    <s v="100-4-9-80-1001-100"/>
    <x v="64"/>
    <s v="Revenue"/>
    <s v="4 Revenue"/>
    <x v="5"/>
    <s v="80 80"/>
    <x v="50"/>
    <x v="8"/>
    <x v="12"/>
    <n v="-5232188"/>
    <m/>
    <n v="-5232188"/>
    <n v="0"/>
    <n v="0"/>
    <n v="0"/>
    <n v="-5060462.4400000004"/>
    <n v="0"/>
    <n v="0"/>
    <n v="-4955694.75"/>
    <n v="0"/>
    <n v="0"/>
    <s v=""/>
    <s v=""/>
  </r>
  <r>
    <x v="0"/>
    <s v="100-4-9-80-1030-100"/>
    <x v="65"/>
    <s v="Revenue"/>
    <s v="4 Revenue"/>
    <x v="5"/>
    <s v="80 80"/>
    <x v="51"/>
    <x v="8"/>
    <x v="12"/>
    <n v="-45466"/>
    <m/>
    <n v="-45466"/>
    <n v="0"/>
    <n v="0"/>
    <n v="0"/>
    <n v="-45465.94"/>
    <n v="0"/>
    <n v="0"/>
    <n v="-43493.97"/>
    <n v="0"/>
    <n v="0"/>
    <s v=""/>
    <s v=""/>
  </r>
  <r>
    <x v="0"/>
    <s v="100-4-9-80-1051-100"/>
    <x v="66"/>
    <s v="Revenue"/>
    <s v="4 Revenue"/>
    <x v="5"/>
    <s v="80 80"/>
    <x v="52"/>
    <x v="8"/>
    <x v="12"/>
    <n v="0"/>
    <m/>
    <n v="0"/>
    <n v="0"/>
    <s v=""/>
    <n v="0"/>
    <n v="0"/>
    <n v="0"/>
    <s v=""/>
    <n v="0"/>
    <n v="0"/>
    <s v=""/>
    <s v=""/>
    <s v=""/>
  </r>
  <r>
    <x v="0"/>
    <s v="100-4-9-80-1081-100"/>
    <x v="67"/>
    <s v="Revenue"/>
    <s v="4 Revenue"/>
    <x v="5"/>
    <s v="80 80"/>
    <x v="53"/>
    <x v="8"/>
    <x v="12"/>
    <n v="-120862"/>
    <m/>
    <n v="-120862"/>
    <n v="-63098.43"/>
    <n v="0.52207004683026925"/>
    <n v="0"/>
    <n v="-112076.06"/>
    <n v="0"/>
    <n v="0"/>
    <n v="-46622.52"/>
    <n v="-23974.38"/>
    <n v="0.5142231694039705"/>
    <s v=""/>
    <s v=""/>
  </r>
  <r>
    <x v="0"/>
    <s v="100-4-9-80-1090-100"/>
    <x v="68"/>
    <s v="Revenue"/>
    <s v="4 Revenue"/>
    <x v="5"/>
    <s v="80 80"/>
    <x v="54"/>
    <x v="8"/>
    <x v="12"/>
    <n v="-80000"/>
    <m/>
    <n v="-80000"/>
    <n v="-17536.62"/>
    <n v="0.21920774999999998"/>
    <n v="0"/>
    <n v="-98458.05"/>
    <n v="-19859.2"/>
    <n v="0.20170214624400951"/>
    <n v="-80935.399999999994"/>
    <n v="-15935.98"/>
    <n v="0.19689752568097521"/>
    <s v=""/>
    <s v=""/>
  </r>
  <r>
    <x v="0"/>
    <s v="100-4-9-81-1110-110"/>
    <x v="69"/>
    <s v="Revenue"/>
    <s v="4 Revenue"/>
    <x v="5"/>
    <s v="81 81"/>
    <x v="55"/>
    <x v="9"/>
    <x v="13"/>
    <n v="-4592956"/>
    <m/>
    <n v="-4592956"/>
    <n v="-1026397.6"/>
    <n v="0.22347211686765558"/>
    <n v="0"/>
    <n v="-4617426.67"/>
    <n v="-1028319.61"/>
    <n v="0.22270404783710404"/>
    <n v="-4402207.1900000004"/>
    <n v="-993243.6"/>
    <n v="0.22562400112748893"/>
    <s v=""/>
    <s v=""/>
  </r>
  <r>
    <x v="0"/>
    <s v="100-4-9-81-1113-110"/>
    <x v="70"/>
    <s v="Revenue"/>
    <s v="4 Revenue"/>
    <x v="5"/>
    <s v="81 81"/>
    <x v="56"/>
    <x v="9"/>
    <x v="13"/>
    <n v="-5000"/>
    <m/>
    <n v="-5000"/>
    <n v="-232.68"/>
    <n v="4.6536000000000001E-2"/>
    <n v="0"/>
    <n v="-44567.83"/>
    <n v="-4654.38"/>
    <n v="0.10443362398393639"/>
    <n v="-50898.9"/>
    <n v="-4340.18"/>
    <n v="8.5270605062191918E-2"/>
    <s v=""/>
    <s v=""/>
  </r>
  <r>
    <x v="0"/>
    <s v="100-4-9-81-1130-110"/>
    <x v="71"/>
    <s v="Revenue"/>
    <s v="4 Revenue"/>
    <x v="5"/>
    <s v="81 81"/>
    <x v="57"/>
    <x v="9"/>
    <x v="13"/>
    <n v="-120000"/>
    <m/>
    <n v="-120000"/>
    <n v="-40318.879999999997"/>
    <n v="0.33599066666666666"/>
    <n v="0"/>
    <n v="-124500.63"/>
    <n v="-36055.07"/>
    <n v="0.28959749039020927"/>
    <n v="-110842.76"/>
    <n v="-19851.86"/>
    <n v="0.17909929344956768"/>
    <s v=""/>
    <s v=""/>
  </r>
  <r>
    <x v="0"/>
    <s v="100-4-9-81-1170-110"/>
    <x v="72"/>
    <s v="Revenue"/>
    <s v="4 Revenue"/>
    <x v="5"/>
    <s v="81 81"/>
    <x v="58"/>
    <x v="9"/>
    <x v="13"/>
    <n v="-150000"/>
    <m/>
    <n v="-150000"/>
    <n v="0"/>
    <n v="0"/>
    <n v="0"/>
    <n v="-157741.64000000001"/>
    <n v="0"/>
    <n v="0"/>
    <n v="-151000.70000000001"/>
    <n v="0"/>
    <n v="0"/>
    <s v=""/>
    <s v=""/>
  </r>
  <r>
    <x v="0"/>
    <s v="100-4-9-82-2401-400"/>
    <x v="73"/>
    <s v="Revenue"/>
    <s v="4 Revenue"/>
    <x v="5"/>
    <s v="82 82"/>
    <x v="59"/>
    <x v="10"/>
    <x v="14"/>
    <n v="-85000"/>
    <m/>
    <n v="-85000"/>
    <n v="-15184.67"/>
    <n v="0.17864317647058825"/>
    <n v="0"/>
    <n v="-14519.63"/>
    <n v="-2558.25"/>
    <n v="0.17619250628287361"/>
    <n v="-7098.8"/>
    <n v="-2106.42"/>
    <n v="0.29672902462388012"/>
    <s v=""/>
    <s v=""/>
  </r>
  <r>
    <x v="0"/>
    <s v="100-4-9-82-2410-400"/>
    <x v="74"/>
    <s v="Revenue"/>
    <s v="4 Revenue"/>
    <x v="5"/>
    <s v="82 82"/>
    <x v="60"/>
    <x v="10"/>
    <x v="14"/>
    <n v="-46040"/>
    <m/>
    <n v="-46040"/>
    <n v="-4400"/>
    <n v="9.556907037358818E-2"/>
    <n v="0"/>
    <n v="-45140.6"/>
    <n v="-14714.38"/>
    <n v="0.32596775408390671"/>
    <n v="-35006.31"/>
    <n v="-4400"/>
    <n v="0.12569162530983702"/>
    <s v=""/>
    <s v=""/>
  </r>
  <r>
    <x v="0"/>
    <s v="100-4-9-83-2680-610"/>
    <x v="75"/>
    <s v="Revenue"/>
    <s v="4 Revenue"/>
    <x v="5"/>
    <s v="83 83"/>
    <x v="61"/>
    <x v="11"/>
    <x v="15"/>
    <n v="0"/>
    <m/>
    <n v="0"/>
    <n v="0"/>
    <s v=""/>
    <n v="0"/>
    <n v="0"/>
    <n v="0"/>
    <s v=""/>
    <n v="0"/>
    <n v="0"/>
    <s v=""/>
    <s v=""/>
    <s v=""/>
  </r>
  <r>
    <x v="0"/>
    <s v="100-4-9-83-2681-610"/>
    <x v="76"/>
    <s v="Revenue"/>
    <s v="4 Revenue"/>
    <x v="5"/>
    <s v="83 83"/>
    <x v="62"/>
    <x v="11"/>
    <x v="15"/>
    <n v="0"/>
    <m/>
    <n v="0"/>
    <n v="0"/>
    <s v=""/>
    <n v="0"/>
    <n v="0"/>
    <n v="0"/>
    <s v=""/>
    <n v="0"/>
    <n v="0"/>
    <s v=""/>
    <s v=""/>
    <s v=""/>
  </r>
  <r>
    <x v="0"/>
    <s v="100-4-9-83-2690-610"/>
    <x v="77"/>
    <s v="Revenue"/>
    <s v="4 Revenue"/>
    <x v="5"/>
    <s v="83 83"/>
    <x v="63"/>
    <x v="11"/>
    <x v="15"/>
    <n v="0"/>
    <m/>
    <n v="0"/>
    <n v="0"/>
    <s v=""/>
    <n v="0"/>
    <n v="0"/>
    <n v="0"/>
    <s v=""/>
    <n v="0"/>
    <n v="0"/>
    <s v=""/>
    <s v=""/>
    <s v=""/>
  </r>
  <r>
    <x v="0"/>
    <s v="100-4-9-84-2701-620"/>
    <x v="78"/>
    <s v="Revenue"/>
    <s v="4 Revenue"/>
    <x v="5"/>
    <s v="84 84"/>
    <x v="64"/>
    <x v="3"/>
    <x v="3"/>
    <n v="0"/>
    <m/>
    <n v="0"/>
    <n v="-5689.83"/>
    <s v=""/>
    <n v="0"/>
    <n v="-786.2"/>
    <n v="0"/>
    <n v="0"/>
    <n v="-7.63"/>
    <n v="0"/>
    <n v="0"/>
    <s v=""/>
    <s v=""/>
  </r>
  <r>
    <x v="0"/>
    <s v="100-4-9-84-2705-620"/>
    <x v="79"/>
    <s v="Revenue"/>
    <s v="4 Revenue"/>
    <x v="5"/>
    <s v="84 84"/>
    <x v="8"/>
    <x v="3"/>
    <x v="3"/>
    <n v="0"/>
    <m/>
    <n v="0"/>
    <n v="0"/>
    <s v=""/>
    <n v="0"/>
    <n v="0"/>
    <n v="0"/>
    <s v=""/>
    <n v="0"/>
    <n v="0"/>
    <s v=""/>
    <s v=""/>
    <s v=""/>
  </r>
  <r>
    <x v="0"/>
    <s v="100-4-9-84-2770-620"/>
    <x v="80"/>
    <s v="Revenue"/>
    <s v="4 Revenue"/>
    <x v="5"/>
    <s v="84 84"/>
    <x v="37"/>
    <x v="3"/>
    <x v="3"/>
    <n v="-3181"/>
    <m/>
    <n v="-3181"/>
    <n v="-421.31"/>
    <n v="0.13244577176988367"/>
    <n v="0"/>
    <n v="-1883.99"/>
    <n v="-338.54"/>
    <n v="0.17969309815869511"/>
    <n v="-1153.56"/>
    <n v="-144.51"/>
    <n v="0.12527306772079475"/>
    <s v=""/>
    <s v=""/>
  </r>
  <r>
    <x v="0"/>
    <s v="100-4-9-85-3001-800"/>
    <x v="81"/>
    <s v="Revenue"/>
    <s v="4 Revenue"/>
    <x v="5"/>
    <s v="85 85"/>
    <x v="65"/>
    <x v="5"/>
    <x v="5"/>
    <n v="-1119304"/>
    <m/>
    <n v="-1119304"/>
    <n v="0"/>
    <n v="0"/>
    <n v="0"/>
    <n v="-1119304"/>
    <n v="0"/>
    <n v="0"/>
    <n v="-1119304"/>
    <n v="0"/>
    <n v="0"/>
    <s v=""/>
    <s v=""/>
  </r>
  <r>
    <x v="0"/>
    <s v="100-4-9-85-3005-800"/>
    <x v="82"/>
    <s v="Revenue"/>
    <s v="4 Revenue"/>
    <x v="5"/>
    <s v="85 85"/>
    <x v="66"/>
    <x v="5"/>
    <x v="5"/>
    <n v="-195000"/>
    <m/>
    <n v="-195000"/>
    <n v="0"/>
    <n v="0"/>
    <n v="0"/>
    <n v="-230918.37"/>
    <n v="-96059.78"/>
    <n v="0.41599020467709003"/>
    <n v="-254907.55"/>
    <n v="-159212.74"/>
    <n v="0.6245901308140932"/>
    <s v=""/>
    <s v=""/>
  </r>
  <r>
    <x v="0"/>
    <s v="100-4-9-93-5031-903"/>
    <x v="83"/>
    <s v="Revenue"/>
    <s v="4 Revenue"/>
    <x v="5"/>
    <s v="93 93"/>
    <x v="67"/>
    <x v="12"/>
    <x v="16"/>
    <n v="-290000"/>
    <m/>
    <n v="-290000"/>
    <n v="-72500"/>
    <n v="0.25"/>
    <n v="0"/>
    <n v="-290000"/>
    <n v="-72500"/>
    <n v="0.25"/>
    <n v="-290000"/>
    <n v="-72500"/>
    <n v="0.25"/>
    <s v=""/>
    <s v=""/>
  </r>
  <r>
    <x v="1"/>
    <s v="200-4-8-50-2140-200"/>
    <x v="84"/>
    <s v="Revenue"/>
    <s v="4 Revenue"/>
    <x v="4"/>
    <s v="50 50"/>
    <x v="68"/>
    <x v="0"/>
    <x v="0"/>
    <n v="-1456857"/>
    <m/>
    <n v="-1456857"/>
    <n v="-328496.77"/>
    <n v="0.22548319430115654"/>
    <n v="0"/>
    <n v="-1445203.81"/>
    <n v="-328137.71000000002"/>
    <n v="0.22705289574347304"/>
    <n v="-1392395.57"/>
    <n v="-314360.78999999998"/>
    <n v="0.225769743004856"/>
    <s v=""/>
    <s v=""/>
  </r>
  <r>
    <x v="1"/>
    <s v="200-4-8-50-2141-200"/>
    <x v="85"/>
    <s v="Revenue"/>
    <s v="4 Revenue"/>
    <x v="4"/>
    <s v="50 50"/>
    <x v="69"/>
    <x v="0"/>
    <x v="0"/>
    <n v="-1936950"/>
    <m/>
    <n v="-1936950"/>
    <n v="-343912.26"/>
    <n v="0.17755350422055294"/>
    <n v="0"/>
    <n v="-2072775.92"/>
    <n v="-380833.68"/>
    <n v="0.1837312351640982"/>
    <n v="-1583470.88"/>
    <n v="-296503.40999999997"/>
    <n v="0.18724904495875541"/>
    <s v=""/>
    <s v=""/>
  </r>
  <r>
    <x v="1"/>
    <s v="200-4-8-50-2142-200"/>
    <x v="86"/>
    <s v="Revenue"/>
    <s v="4 Revenue"/>
    <x v="4"/>
    <s v="50 50"/>
    <x v="70"/>
    <x v="0"/>
    <x v="0"/>
    <n v="0"/>
    <m/>
    <n v="0"/>
    <n v="0"/>
    <s v=""/>
    <n v="0"/>
    <n v="0"/>
    <n v="0"/>
    <s v=""/>
    <n v="-174.05"/>
    <n v="0"/>
    <n v="0"/>
    <s v=""/>
    <s v=""/>
  </r>
  <r>
    <x v="1"/>
    <s v="200-4-8-50-2144-200"/>
    <x v="87"/>
    <s v="Revenue"/>
    <s v="4 Revenue"/>
    <x v="4"/>
    <s v="50 50"/>
    <x v="71"/>
    <x v="0"/>
    <x v="0"/>
    <n v="-7000"/>
    <m/>
    <n v="-7000"/>
    <n v="-5632.14"/>
    <n v="0.80459142857142862"/>
    <n v="0"/>
    <n v="-6339.85"/>
    <n v="-1105"/>
    <n v="0.17429434450341885"/>
    <n v="-6678.79"/>
    <n v="-1396"/>
    <n v="0.20901989731672954"/>
    <s v=""/>
    <s v=""/>
  </r>
  <r>
    <x v="1"/>
    <s v="200-4-8-50-2145-200"/>
    <x v="88"/>
    <s v="Revenue"/>
    <s v="4 Revenue"/>
    <x v="4"/>
    <s v="50 50"/>
    <x v="72"/>
    <x v="0"/>
    <x v="0"/>
    <n v="-1000"/>
    <m/>
    <n v="-1000"/>
    <n v="-771.76"/>
    <n v="0.77176"/>
    <n v="0"/>
    <n v="-2435.0700000000002"/>
    <n v="-712.08"/>
    <n v="0.29242691175202357"/>
    <n v="-2193.48"/>
    <n v="-668.52"/>
    <n v="0.30477597242737564"/>
    <s v=""/>
    <s v=""/>
  </r>
  <r>
    <x v="1"/>
    <s v="200-4-8-50-2148-200"/>
    <x v="89"/>
    <s v="Revenue"/>
    <s v="4 Revenue"/>
    <x v="4"/>
    <s v="50 50"/>
    <x v="73"/>
    <x v="0"/>
    <x v="0"/>
    <n v="-30000"/>
    <m/>
    <n v="-30000"/>
    <n v="-5943.21"/>
    <n v="0.19810700000000001"/>
    <n v="0"/>
    <n v="-32113.3"/>
    <n v="-12549.01"/>
    <n v="0.39077298191092164"/>
    <n v="-35917.07"/>
    <n v="-5801.92"/>
    <n v="0.1615365618632032"/>
    <s v=""/>
    <s v=""/>
  </r>
  <r>
    <x v="1"/>
    <s v="200-4-8-50-2801-410"/>
    <x v="90"/>
    <s v="Revenue"/>
    <s v="4 Revenue"/>
    <x v="4"/>
    <s v="50 50"/>
    <x v="9"/>
    <x v="13"/>
    <x v="17"/>
    <n v="-7500"/>
    <m/>
    <n v="-7500"/>
    <n v="0"/>
    <n v="0"/>
    <n v="0"/>
    <n v="-7500"/>
    <n v="0"/>
    <n v="0"/>
    <n v="-7500"/>
    <n v="0"/>
    <n v="0"/>
    <s v=""/>
    <s v=""/>
  </r>
  <r>
    <x v="1"/>
    <s v="200-4-8-50-3489-800"/>
    <x v="91"/>
    <s v="Revenue"/>
    <s v="4 Revenue"/>
    <x v="4"/>
    <s v="50 50"/>
    <x v="74"/>
    <x v="5"/>
    <x v="5"/>
    <n v="0"/>
    <m/>
    <n v="0"/>
    <n v="0"/>
    <s v=""/>
    <n v="0"/>
    <n v="0"/>
    <n v="0"/>
    <s v=""/>
    <n v="-19917.189999999999"/>
    <n v="-10730.71"/>
    <n v="0.53876626170659614"/>
    <s v=""/>
    <s v=""/>
  </r>
  <r>
    <x v="1"/>
    <s v="200-4-9-82-2401-400"/>
    <x v="73"/>
    <s v="Revenue"/>
    <s v="4 Revenue"/>
    <x v="5"/>
    <s v="82 82"/>
    <x v="59"/>
    <x v="10"/>
    <x v="14"/>
    <n v="-14000"/>
    <m/>
    <n v="-14000"/>
    <n v="-2016.31"/>
    <n v="0.14402214285714285"/>
    <n v="0"/>
    <n v="-7796.94"/>
    <n v="-248.8"/>
    <n v="3.1909954418015272E-2"/>
    <n v="-1374.89"/>
    <n v="-343.06"/>
    <n v="0.24951814326964336"/>
    <s v=""/>
    <s v=""/>
  </r>
  <r>
    <x v="1"/>
    <s v="200-4-9-82-2410-400"/>
    <x v="74"/>
    <s v="Revenue"/>
    <s v="4 Revenue"/>
    <x v="5"/>
    <s v="82 82"/>
    <x v="60"/>
    <x v="10"/>
    <x v="14"/>
    <n v="-9600"/>
    <m/>
    <n v="-9600"/>
    <n v="-3200"/>
    <n v="0.33333333333333331"/>
    <n v="0"/>
    <n v="-9600"/>
    <n v="-3200"/>
    <n v="0.33333333333333331"/>
    <n v="-9600"/>
    <n v="-3200"/>
    <n v="0.33333333333333331"/>
    <s v=""/>
    <s v=""/>
  </r>
  <r>
    <x v="1"/>
    <s v="200-4-9-83-2681-610"/>
    <x v="76"/>
    <s v="Revenue"/>
    <s v="4 Revenue"/>
    <x v="5"/>
    <s v="83 83"/>
    <x v="62"/>
    <x v="11"/>
    <x v="15"/>
    <n v="0"/>
    <m/>
    <n v="0"/>
    <n v="0"/>
    <s v=""/>
    <n v="0"/>
    <n v="0"/>
    <n v="0"/>
    <s v=""/>
    <n v="0"/>
    <n v="0"/>
    <s v=""/>
    <s v=""/>
    <s v=""/>
  </r>
  <r>
    <x v="1"/>
    <s v="200-4-9-84-2701-620"/>
    <x v="92"/>
    <s v="Revenue"/>
    <s v="4 Revenue"/>
    <x v="5"/>
    <s v="84 84"/>
    <x v="64"/>
    <x v="3"/>
    <x v="3"/>
    <n v="0"/>
    <m/>
    <n v="0"/>
    <n v="0"/>
    <s v=""/>
    <n v="0"/>
    <n v="0"/>
    <n v="0"/>
    <s v=""/>
    <n v="0"/>
    <n v="0"/>
    <s v=""/>
    <s v=""/>
    <s v=""/>
  </r>
  <r>
    <x v="1"/>
    <s v="200-4-9-84-2770-620"/>
    <x v="80"/>
    <s v="Revenue"/>
    <s v="4 Revenue"/>
    <x v="5"/>
    <s v="84 84"/>
    <x v="37"/>
    <x v="3"/>
    <x v="3"/>
    <n v="-2200"/>
    <m/>
    <n v="-2200"/>
    <n v="0"/>
    <n v="0"/>
    <n v="0"/>
    <n v="-779.28"/>
    <n v="-312.81"/>
    <n v="0.40140899291653837"/>
    <n v="-11241.07"/>
    <n v="-793.99"/>
    <n v="7.0632955759549587E-2"/>
    <s v=""/>
    <s v=""/>
  </r>
  <r>
    <x v="1"/>
    <s v="200-4-9-93-5031-901"/>
    <x v="93"/>
    <s v="Revenue"/>
    <s v="4 Revenue"/>
    <x v="5"/>
    <s v="93 93"/>
    <x v="67"/>
    <x v="12"/>
    <x v="16"/>
    <n v="-929800"/>
    <n v="-245666.45"/>
    <n v="-1175466.45"/>
    <n v="0"/>
    <n v="0"/>
    <n v="0"/>
    <n v="-411087.55"/>
    <n v="-108440.22"/>
    <n v="0.26378862604814962"/>
    <n v="-446521.72"/>
    <n v="0"/>
    <n v="0"/>
    <s v=""/>
    <s v=""/>
  </r>
  <r>
    <x v="1"/>
    <s v="200-4-9-93-5050-900"/>
    <x v="94"/>
    <s v="Revenue"/>
    <s v="4 Revenue"/>
    <x v="5"/>
    <s v="93 93"/>
    <x v="75"/>
    <x v="12"/>
    <x v="16"/>
    <n v="0"/>
    <m/>
    <n v="0"/>
    <n v="0"/>
    <s v=""/>
    <n v="0"/>
    <n v="-1638.22"/>
    <n v="0"/>
    <n v="0"/>
    <n v="-27274"/>
    <n v="0"/>
    <n v="0"/>
    <s v=""/>
    <s v=""/>
  </r>
  <r>
    <x v="2"/>
    <s v="300-4-8-50-2120-200"/>
    <x v="95"/>
    <s v="Revenue"/>
    <s v="4 Revenue"/>
    <x v="4"/>
    <s v="50 50"/>
    <x v="76"/>
    <x v="0"/>
    <x v="0"/>
    <n v="-1406780"/>
    <m/>
    <n v="-1406780"/>
    <n v="-339392"/>
    <n v="0.24125449608325394"/>
    <n v="0"/>
    <n v="-1418799.8"/>
    <n v="-341897.8"/>
    <n v="0.2409767748769065"/>
    <n v="-1441500.23"/>
    <n v="-339641.33"/>
    <n v="0.23561656316905341"/>
    <s v=""/>
    <s v=""/>
  </r>
  <r>
    <x v="2"/>
    <s v="300-4-8-50-2122-200"/>
    <x v="96"/>
    <s v="Revenue"/>
    <s v="4 Revenue"/>
    <x v="4"/>
    <s v="50 50"/>
    <x v="77"/>
    <x v="0"/>
    <x v="0"/>
    <n v="0"/>
    <m/>
    <n v="0"/>
    <n v="0"/>
    <s v=""/>
    <n v="0"/>
    <n v="0"/>
    <n v="0"/>
    <s v=""/>
    <n v="0"/>
    <n v="0"/>
    <s v=""/>
    <s v=""/>
    <s v=""/>
  </r>
  <r>
    <x v="2"/>
    <s v="300-4-8-50-2128-200"/>
    <x v="89"/>
    <s v="Revenue"/>
    <s v="4 Revenue"/>
    <x v="4"/>
    <s v="50 50"/>
    <x v="78"/>
    <x v="0"/>
    <x v="0"/>
    <n v="-31000"/>
    <m/>
    <n v="-31000"/>
    <n v="-6834.03"/>
    <n v="0.22045258064516129"/>
    <n v="0"/>
    <n v="-37413.97"/>
    <n v="-15050.35"/>
    <n v="0.40226551739898225"/>
    <n v="-44402.14"/>
    <n v="-6873.43"/>
    <n v="0.15479952092399152"/>
    <s v=""/>
    <s v=""/>
  </r>
  <r>
    <x v="2"/>
    <s v="300-4-8-50-2374-300"/>
    <x v="97"/>
    <s v="Revenue"/>
    <s v="4 Revenue"/>
    <x v="4"/>
    <s v="50 50"/>
    <x v="79"/>
    <x v="1"/>
    <x v="1"/>
    <n v="-473841"/>
    <m/>
    <n v="-473841"/>
    <n v="0"/>
    <n v="0"/>
    <n v="0"/>
    <n v="-418272.25"/>
    <n v="-80087.350000000006"/>
    <n v="0.19147182247925845"/>
    <n v="-501221.76"/>
    <n v="-106028.68"/>
    <n v="0.21154045666333399"/>
    <s v=""/>
    <s v=""/>
  </r>
  <r>
    <x v="2"/>
    <s v="300-4-8-50-2389-300"/>
    <x v="98"/>
    <s v="Revenue"/>
    <s v="4 Revenue"/>
    <x v="4"/>
    <s v="50 50"/>
    <x v="80"/>
    <x v="1"/>
    <x v="1"/>
    <n v="-8000"/>
    <m/>
    <n v="-8000"/>
    <n v="-1137"/>
    <n v="0.142125"/>
    <n v="0"/>
    <n v="-4012.2"/>
    <n v="-896.4"/>
    <n v="0.2234185733512786"/>
    <n v="-4144.8"/>
    <n v="-887.4"/>
    <n v="0.21409959467284306"/>
    <s v=""/>
    <s v=""/>
  </r>
  <r>
    <x v="2"/>
    <s v="300-4-8-50-2394-300"/>
    <x v="99"/>
    <s v="Revenue"/>
    <s v="4 Revenue"/>
    <x v="4"/>
    <s v="50 50"/>
    <x v="81"/>
    <x v="1"/>
    <x v="1"/>
    <n v="-320020"/>
    <m/>
    <n v="-320020"/>
    <n v="-116902.55"/>
    <n v="0.36529763764764706"/>
    <n v="0"/>
    <n v="-312215"/>
    <n v="-155744.82"/>
    <n v="0.49883836458850472"/>
    <n v="-304600"/>
    <n v="-136504.04"/>
    <n v="0.44814195666447804"/>
    <s v=""/>
    <s v=""/>
  </r>
  <r>
    <x v="2"/>
    <s v="300-4-8-50-2395-300"/>
    <x v="100"/>
    <s v="Revenue"/>
    <s v="4 Revenue"/>
    <x v="4"/>
    <s v="50 50"/>
    <x v="82"/>
    <x v="1"/>
    <x v="1"/>
    <n v="0"/>
    <m/>
    <n v="0"/>
    <n v="-731.88"/>
    <s v=""/>
    <n v="0"/>
    <n v="-3143.53"/>
    <n v="-1060.32"/>
    <n v="0.33730233209162941"/>
    <n v="-1069.25"/>
    <n v="-211.31"/>
    <n v="0.19762450315641805"/>
    <s v=""/>
    <s v=""/>
  </r>
  <r>
    <x v="2"/>
    <s v="300-4-8-50-2397-300"/>
    <x v="101"/>
    <s v="Revenue"/>
    <s v="4 Revenue"/>
    <x v="4"/>
    <s v="50 50"/>
    <x v="83"/>
    <x v="1"/>
    <x v="1"/>
    <n v="0"/>
    <m/>
    <n v="0"/>
    <n v="0"/>
    <s v=""/>
    <n v="0"/>
    <n v="0"/>
    <n v="0"/>
    <s v=""/>
    <n v="0"/>
    <n v="0"/>
    <s v=""/>
    <s v=""/>
    <s v=""/>
  </r>
  <r>
    <x v="2"/>
    <s v="300-4-8-50-2590-500"/>
    <x v="102"/>
    <s v="Revenue"/>
    <s v="4 Revenue"/>
    <x v="4"/>
    <s v="50 50"/>
    <x v="43"/>
    <x v="2"/>
    <x v="2"/>
    <n v="-750"/>
    <m/>
    <n v="-750"/>
    <n v="-70"/>
    <n v="9.3333333333333338E-2"/>
    <n v="0"/>
    <n v="-3314"/>
    <n v="0"/>
    <n v="0"/>
    <n v="-700"/>
    <n v="-70"/>
    <n v="0.1"/>
    <s v=""/>
    <s v=""/>
  </r>
  <r>
    <x v="2"/>
    <s v="300-4-9-82-2401-400"/>
    <x v="73"/>
    <s v="Revenue"/>
    <s v="4 Revenue"/>
    <x v="5"/>
    <s v="82 82"/>
    <x v="59"/>
    <x v="10"/>
    <x v="14"/>
    <n v="-16000"/>
    <m/>
    <n v="-16000"/>
    <n v="-2581.63"/>
    <n v="0.16135187500000001"/>
    <n v="0"/>
    <n v="-10017.89"/>
    <n v="-477.09"/>
    <n v="4.7623801019975265E-2"/>
    <n v="-1391.47"/>
    <n v="-308.77"/>
    <n v="0.22190201729106626"/>
    <s v=""/>
    <s v=""/>
  </r>
  <r>
    <x v="2"/>
    <s v="300-4-9-83-2665-610"/>
    <x v="103"/>
    <s v="Revenue"/>
    <s v="4 Revenue"/>
    <x v="5"/>
    <s v="83 83"/>
    <x v="84"/>
    <x v="11"/>
    <x v="15"/>
    <n v="0"/>
    <m/>
    <n v="0"/>
    <n v="0"/>
    <s v=""/>
    <n v="0"/>
    <n v="0"/>
    <n v="0"/>
    <s v=""/>
    <n v="0"/>
    <n v="0"/>
    <s v=""/>
    <s v=""/>
    <s v=""/>
  </r>
  <r>
    <x v="2"/>
    <s v="300-4-9-83-2681-610"/>
    <x v="76"/>
    <s v="Revenue"/>
    <s v="4 Revenue"/>
    <x v="5"/>
    <s v="83 83"/>
    <x v="62"/>
    <x v="11"/>
    <x v="18"/>
    <n v="0"/>
    <m/>
    <n v="0"/>
    <n v="0"/>
    <s v=""/>
    <n v="0"/>
    <n v="-348.24"/>
    <n v="0"/>
    <n v="0"/>
    <n v="0"/>
    <n v="0"/>
    <s v=""/>
    <s v=""/>
    <s v=""/>
  </r>
  <r>
    <x v="2"/>
    <s v="300-4-9-84-2701-620"/>
    <x v="92"/>
    <s v="Revenue"/>
    <s v="4 Revenue"/>
    <x v="5"/>
    <s v="84 84"/>
    <x v="64"/>
    <x v="3"/>
    <x v="3"/>
    <n v="0"/>
    <m/>
    <n v="0"/>
    <n v="0"/>
    <s v=""/>
    <n v="0"/>
    <n v="0"/>
    <n v="0"/>
    <s v=""/>
    <n v="0"/>
    <n v="0"/>
    <s v=""/>
    <s v=""/>
    <s v=""/>
  </r>
  <r>
    <x v="2"/>
    <s v="300-4-9-84-2770-620"/>
    <x v="80"/>
    <s v="Revenue"/>
    <s v="4 Revenue"/>
    <x v="5"/>
    <s v="84 84"/>
    <x v="37"/>
    <x v="3"/>
    <x v="3"/>
    <n v="-500"/>
    <m/>
    <n v="-500"/>
    <n v="0"/>
    <n v="0"/>
    <n v="0"/>
    <n v="-4540.92"/>
    <n v="0"/>
    <n v="0"/>
    <n v="-525"/>
    <n v="0"/>
    <n v="0"/>
    <s v=""/>
    <s v=""/>
  </r>
  <r>
    <x v="2"/>
    <s v="300-4-9-93-5031-901"/>
    <x v="93"/>
    <s v="Revenue"/>
    <s v="4 Revenue"/>
    <x v="5"/>
    <s v="93 93"/>
    <x v="67"/>
    <x v="12"/>
    <x v="16"/>
    <n v="-1139711"/>
    <n v="-93518.9"/>
    <n v="-1233229.8999999999"/>
    <n v="0"/>
    <n v="0"/>
    <n v="0"/>
    <n v="-546314.85"/>
    <n v="-16872"/>
    <n v="3.0883290102767663E-2"/>
    <n v="-1066218.51"/>
    <n v="0"/>
    <n v="0"/>
    <s v=""/>
    <s v=""/>
  </r>
  <r>
    <x v="2"/>
    <s v="300-4-9-93-5050-900"/>
    <x v="94"/>
    <s v="Revenue"/>
    <s v="4 Revenue"/>
    <x v="5"/>
    <s v="93 93"/>
    <x v="75"/>
    <x v="12"/>
    <x v="16"/>
    <n v="0"/>
    <m/>
    <n v="0"/>
    <n v="0"/>
    <s v=""/>
    <n v="0"/>
    <n v="-27368.31"/>
    <n v="0"/>
    <n v="0"/>
    <n v="-37657"/>
    <n v="0"/>
    <n v="0"/>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7AEDFF0-CF18-464C-A6ED-0DC7B1602905}" name="PivotTable2" cacheId="1" applyNumberFormats="0" applyBorderFormats="0" applyFontFormats="0" applyPatternFormats="0" applyAlignmentFormats="0" applyWidthHeightFormats="1" dataCaption="Values" showError="1" updatedVersion="6" minRefreshableVersion="3" itemPrintTitles="1" createdVersion="6" indent="0" outline="1" outlineData="1" multipleFieldFilters="0" chartFormat="1">
  <location ref="Q4:T35" firstHeaderRow="0" firstDataRow="1" firstDataCol="1"/>
  <pivotFields count="27">
    <pivotField axis="axisRow" showAll="0">
      <items count="5">
        <item x="2"/>
        <item x="1"/>
        <item x="0"/>
        <item m="1" x="3"/>
        <item t="default"/>
      </items>
    </pivotField>
    <pivotField showAll="0"/>
    <pivotField showAll="0"/>
    <pivotField showAll="0"/>
    <pivotField showAll="0"/>
    <pivotField showAll="0"/>
    <pivotField showAll="0"/>
    <pivotField axis="axisRow" showAll="0">
      <items count="86">
        <item x="50"/>
        <item x="51"/>
        <item x="52"/>
        <item x="53"/>
        <item x="54"/>
        <item x="55"/>
        <item x="56"/>
        <item x="57"/>
        <item x="58"/>
        <item x="0"/>
        <item x="1"/>
        <item x="2"/>
        <item x="3"/>
        <item x="16"/>
        <item x="26"/>
        <item x="13"/>
        <item x="14"/>
        <item x="31"/>
        <item x="40"/>
        <item x="35"/>
        <item x="41"/>
        <item x="44"/>
        <item x="45"/>
        <item x="76"/>
        <item x="77"/>
        <item x="78"/>
        <item x="46"/>
        <item x="47"/>
        <item x="68"/>
        <item x="69"/>
        <item x="70"/>
        <item x="71"/>
        <item x="72"/>
        <item x="73"/>
        <item x="48"/>
        <item x="4"/>
        <item x="17"/>
        <item x="18"/>
        <item x="27"/>
        <item x="42"/>
        <item x="36"/>
        <item x="79"/>
        <item x="80"/>
        <item x="81"/>
        <item x="82"/>
        <item x="83"/>
        <item x="59"/>
        <item x="60"/>
        <item x="5"/>
        <item x="6"/>
        <item x="29"/>
        <item x="7"/>
        <item x="15"/>
        <item x="43"/>
        <item x="19"/>
        <item x="30"/>
        <item x="20"/>
        <item x="32"/>
        <item x="21"/>
        <item x="22"/>
        <item x="84"/>
        <item x="61"/>
        <item x="62"/>
        <item x="63"/>
        <item x="64"/>
        <item x="8"/>
        <item x="23"/>
        <item x="37"/>
        <item x="9"/>
        <item x="65"/>
        <item x="66"/>
        <item x="10"/>
        <item x="11"/>
        <item x="12"/>
        <item x="24"/>
        <item x="74"/>
        <item x="33"/>
        <item x="34"/>
        <item x="49"/>
        <item x="38"/>
        <item x="25"/>
        <item x="28"/>
        <item x="39"/>
        <item x="67"/>
        <item x="75"/>
        <item t="default"/>
      </items>
    </pivotField>
    <pivotField axis="axisRow" showAll="0">
      <items count="16">
        <item sd="0" x="12"/>
        <item sd="0" x="7"/>
        <item sd="0" x="5"/>
        <item sd="0" x="3"/>
        <item sd="0" x="11"/>
        <item sd="0" x="2"/>
        <item sd="0" x="4"/>
        <item sd="0" x="10"/>
        <item sd="0" x="13"/>
        <item sd="0" x="6"/>
        <item m="1" x="14"/>
        <item sd="0" x="1"/>
        <item sd="0" x="0"/>
        <item sd="0" x="9"/>
        <item sd="0" x="8"/>
        <item t="default"/>
      </items>
    </pivotField>
    <pivotField showAll="0"/>
    <pivotField numFmtId="43" showAll="0"/>
    <pivotField showAll="0"/>
    <pivotField numFmtId="43" showAll="0"/>
    <pivotField numFmtId="43" showAll="0"/>
    <pivotField showAll="0"/>
    <pivotField numFmtId="43" showAll="0"/>
    <pivotField numFmtId="43" showAll="0"/>
    <pivotField numFmtId="43" showAll="0"/>
    <pivotField showAll="0"/>
    <pivotField numFmtId="43" showAll="0"/>
    <pivotField numFmtId="43"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3">
    <field x="0"/>
    <field x="8"/>
    <field x="7"/>
  </rowFields>
  <rowItems count="31">
    <i>
      <x/>
    </i>
    <i r="1">
      <x/>
    </i>
    <i r="1">
      <x v="3"/>
    </i>
    <i r="1">
      <x v="4"/>
    </i>
    <i r="1">
      <x v="5"/>
    </i>
    <i r="1">
      <x v="7"/>
    </i>
    <i r="1">
      <x v="11"/>
    </i>
    <i r="1">
      <x v="12"/>
    </i>
    <i>
      <x v="1"/>
    </i>
    <i r="1">
      <x/>
    </i>
    <i r="1">
      <x v="2"/>
    </i>
    <i r="1">
      <x v="3"/>
    </i>
    <i r="1">
      <x v="4"/>
    </i>
    <i r="1">
      <x v="7"/>
    </i>
    <i r="1">
      <x v="8"/>
    </i>
    <i r="1">
      <x v="12"/>
    </i>
    <i>
      <x v="2"/>
    </i>
    <i r="1">
      <x/>
    </i>
    <i r="1">
      <x v="1"/>
    </i>
    <i r="1">
      <x v="2"/>
    </i>
    <i r="1">
      <x v="3"/>
    </i>
    <i r="1">
      <x v="4"/>
    </i>
    <i r="1">
      <x v="5"/>
    </i>
    <i r="1">
      <x v="6"/>
    </i>
    <i r="1">
      <x v="7"/>
    </i>
    <i r="1">
      <x v="9"/>
    </i>
    <i r="1">
      <x v="11"/>
    </i>
    <i r="1">
      <x v="12"/>
    </i>
    <i r="1">
      <x v="13"/>
    </i>
    <i r="1">
      <x v="14"/>
    </i>
    <i t="grand">
      <x/>
    </i>
  </rowItems>
  <colFields count="1">
    <field x="-2"/>
  </colFields>
  <colItems count="3">
    <i>
      <x/>
    </i>
    <i i="1">
      <x v="1"/>
    </i>
    <i i="2">
      <x v="2"/>
    </i>
  </colItems>
  <dataFields count="3">
    <dataField name="Sum of Field1" fld="24" baseField="0" baseItem="1" numFmtId="10"/>
    <dataField name="Sum of Field2" fld="25" baseField="0" baseItem="1" numFmtId="10"/>
    <dataField name="Sum of Field3" fld="26" baseField="0" baseItem="1" numFmtId="10"/>
  </dataFields>
  <chartFormats count="3">
    <chartFormat chart="0" format="4" series="1">
      <pivotArea type="data" outline="0" fieldPosition="0">
        <references count="1">
          <reference field="4294967294" count="1" selected="0">
            <x v="0"/>
          </reference>
        </references>
      </pivotArea>
    </chartFormat>
    <chartFormat chart="0" format="5" series="1">
      <pivotArea type="data" outline="0" fieldPosition="0">
        <references count="1">
          <reference field="4294967294" count="1" selected="0">
            <x v="1"/>
          </reference>
        </references>
      </pivotArea>
    </chartFormat>
    <chartFormat chart="0" format="6"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8802E9E-5DB0-4388-9EA0-6EEF0E70D278}" name="PivotTable2" cacheId="1" applyNumberFormats="0" applyBorderFormats="0" applyFontFormats="0" applyPatternFormats="0" applyAlignmentFormats="0" applyWidthHeightFormats="1" dataCaption="Values" showError="1" updatedVersion="6" minRefreshableVersion="3" itemPrintTitles="1" createdVersion="6" indent="0" outline="1" outlineData="1" multipleFieldFilters="0" chartFormat="3" rowHeaderCaption="REVENUE">
  <location ref="C4:N35" firstHeaderRow="0" firstDataRow="1" firstDataCol="1" rowPageCount="1" colPageCount="1"/>
  <pivotFields count="27">
    <pivotField axis="axisRow" showAll="0">
      <items count="5">
        <item x="0"/>
        <item m="1" x="3"/>
        <item x="1"/>
        <item x="2"/>
        <item t="default"/>
      </items>
    </pivotField>
    <pivotField showAll="0"/>
    <pivotField axis="axisRow" showAll="0">
      <items count="105">
        <item x="54"/>
        <item x="4"/>
        <item x="6"/>
        <item x="16"/>
        <item x="17"/>
        <item x="101"/>
        <item x="2"/>
        <item x="15"/>
        <item x="23"/>
        <item x="24"/>
        <item x="51"/>
        <item x="35"/>
        <item x="44"/>
        <item x="8"/>
        <item x="13"/>
        <item x="28"/>
        <item x="34"/>
        <item x="49"/>
        <item x="48"/>
        <item x="22"/>
        <item x="29"/>
        <item x="32"/>
        <item x="31"/>
        <item x="39"/>
        <item x="72"/>
        <item x="66"/>
        <item x="5"/>
        <item x="33"/>
        <item x="79"/>
        <item x="46"/>
        <item x="25"/>
        <item x="40"/>
        <item x="57"/>
        <item x="36"/>
        <item x="70"/>
        <item x="75"/>
        <item x="73"/>
        <item x="68"/>
        <item x="9"/>
        <item x="90"/>
        <item x="93"/>
        <item x="50"/>
        <item x="52"/>
        <item x="100"/>
        <item x="89"/>
        <item x="61"/>
        <item x="7"/>
        <item x="99"/>
        <item x="84"/>
        <item x="82"/>
        <item x="63"/>
        <item x="88"/>
        <item x="77"/>
        <item x="45"/>
        <item x="30"/>
        <item x="37"/>
        <item x="80"/>
        <item x="43"/>
        <item x="21"/>
        <item x="47"/>
        <item x="67"/>
        <item x="102"/>
        <item x="58"/>
        <item x="19"/>
        <item x="18"/>
        <item x="59"/>
        <item x="64"/>
        <item x="92"/>
        <item x="78"/>
        <item x="60"/>
        <item x="38"/>
        <item x="3"/>
        <item x="14"/>
        <item x="74"/>
        <item x="62"/>
        <item x="103"/>
        <item x="69"/>
        <item x="26"/>
        <item x="96"/>
        <item x="95"/>
        <item x="97"/>
        <item x="65"/>
        <item x="56"/>
        <item x="11"/>
        <item x="42"/>
        <item x="41"/>
        <item x="10"/>
        <item x="12"/>
        <item x="27"/>
        <item x="81"/>
        <item x="91"/>
        <item x="20"/>
        <item x="1"/>
        <item x="55"/>
        <item x="85"/>
        <item x="94"/>
        <item x="83"/>
        <item x="0"/>
        <item x="86"/>
        <item x="71"/>
        <item x="87"/>
        <item x="76"/>
        <item x="98"/>
        <item x="53"/>
        <item t="default"/>
      </items>
    </pivotField>
    <pivotField showAll="0"/>
    <pivotField showAll="0"/>
    <pivotField axis="axisPage" showAll="0">
      <items count="7">
        <item x="0"/>
        <item x="1"/>
        <item x="2"/>
        <item x="3"/>
        <item x="4"/>
        <item x="5"/>
        <item t="default"/>
      </items>
    </pivotField>
    <pivotField showAll="0"/>
    <pivotField showAll="0"/>
    <pivotField axis="axisRow" showAll="0">
      <items count="16">
        <item sd="0" x="8"/>
        <item sd="0" x="9"/>
        <item sd="0" x="0"/>
        <item sd="0" x="1"/>
        <item sd="0" x="10"/>
        <item sd="0" x="13"/>
        <item sd="0" x="4"/>
        <item sd="0" x="2"/>
        <item sd="0" x="6"/>
        <item sd="0" m="1" x="14"/>
        <item sd="0" x="11"/>
        <item sd="0" x="3"/>
        <item sd="0" x="5"/>
        <item sd="0" x="7"/>
        <item sd="0" x="12"/>
        <item t="default" sd="0"/>
      </items>
    </pivotField>
    <pivotField showAll="0"/>
    <pivotField dataField="1" numFmtId="43" showAll="0"/>
    <pivotField dataField="1" showAll="0"/>
    <pivotField dataField="1" numFmtId="43" showAll="0"/>
    <pivotField dataField="1" numFmtId="43" showAll="0"/>
    <pivotField showAll="0"/>
    <pivotField numFmtId="43" showAll="0"/>
    <pivotField dataField="1" numFmtId="43" showAll="0"/>
    <pivotField dataField="1" numFmtId="43" showAll="0"/>
    <pivotField showAll="0"/>
    <pivotField dataField="1" numFmtId="43" showAll="0"/>
    <pivotField dataField="1" numFmtId="43"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3">
    <field x="0"/>
    <field x="8"/>
    <field x="2"/>
  </rowFields>
  <rowItems count="31">
    <i>
      <x/>
    </i>
    <i r="1">
      <x/>
    </i>
    <i r="1">
      <x v="1"/>
    </i>
    <i r="1">
      <x v="2"/>
    </i>
    <i r="1">
      <x v="3"/>
    </i>
    <i r="1">
      <x v="4"/>
    </i>
    <i r="1">
      <x v="6"/>
    </i>
    <i r="1">
      <x v="7"/>
    </i>
    <i r="1">
      <x v="8"/>
    </i>
    <i r="1">
      <x v="10"/>
    </i>
    <i r="1">
      <x v="11"/>
    </i>
    <i r="1">
      <x v="12"/>
    </i>
    <i r="1">
      <x v="13"/>
    </i>
    <i r="1">
      <x v="14"/>
    </i>
    <i>
      <x v="2"/>
    </i>
    <i r="1">
      <x v="2"/>
    </i>
    <i r="1">
      <x v="4"/>
    </i>
    <i r="1">
      <x v="5"/>
    </i>
    <i r="1">
      <x v="10"/>
    </i>
    <i r="1">
      <x v="11"/>
    </i>
    <i r="1">
      <x v="12"/>
    </i>
    <i r="1">
      <x v="14"/>
    </i>
    <i>
      <x v="3"/>
    </i>
    <i r="1">
      <x v="2"/>
    </i>
    <i r="1">
      <x v="3"/>
    </i>
    <i r="1">
      <x v="4"/>
    </i>
    <i r="1">
      <x v="7"/>
    </i>
    <i r="1">
      <x v="10"/>
    </i>
    <i r="1">
      <x v="11"/>
    </i>
    <i r="1">
      <x v="14"/>
    </i>
    <i t="grand">
      <x/>
    </i>
  </rowItems>
  <colFields count="1">
    <field x="-2"/>
  </colFields>
  <colItems count="11">
    <i>
      <x/>
    </i>
    <i i="1">
      <x v="1"/>
    </i>
    <i i="2">
      <x v="2"/>
    </i>
    <i i="3">
      <x v="3"/>
    </i>
    <i i="4">
      <x v="4"/>
    </i>
    <i i="5">
      <x v="5"/>
    </i>
    <i i="6">
      <x v="6"/>
    </i>
    <i i="7">
      <x v="7"/>
    </i>
    <i i="8">
      <x v="8"/>
    </i>
    <i i="9">
      <x v="9"/>
    </i>
    <i i="10">
      <x v="10"/>
    </i>
  </colItems>
  <pageFields count="1">
    <pageField fld="5" hier="-1"/>
  </pageFields>
  <dataFields count="11">
    <dataField name="Sum of Adopted budget" fld="10" baseField="0" baseItem="0"/>
    <dataField name="Sum of Budget Adjustments" fld="11" baseField="0" baseItem="0"/>
    <dataField name="Sum of 2019_x000a_ Total Budget" fld="12" baseField="0" baseItem="0"/>
    <dataField name="Sum of 2019_x000a_ YTD Activity_x000a_ Through March" fld="13" baseField="0" baseItem="0"/>
    <dataField name="% of 1st  Qtr to Total Budget" fld="24" baseField="0" baseItem="0" numFmtId="10"/>
    <dataField name="Sum of 2018_x000a_ Total Activity" fld="16" baseField="0" baseItem="0"/>
    <dataField name="Sum of 2018_x000a_ YTD Activity_x000a_ Through March" fld="17" baseField="0" baseItem="0"/>
    <dataField name="% of 1st  Qtr to Total Year 2018" fld="25" baseField="0" baseItem="0" numFmtId="10"/>
    <dataField name="Sum of 2017_x000a_ Total Activity" fld="19" baseField="0" baseItem="0"/>
    <dataField name="Sum of 2017_x000a_ YTD Activity_x000a_ Through March" fld="20" baseField="0" baseItem="0"/>
    <dataField name="% of 1st  Qtr to Total Year 2017" fld="26" baseField="0" baseItem="0" numFmtId="10"/>
  </dataFields>
  <formats count="35">
    <format dxfId="429">
      <pivotArea outline="0" collapsedLevelsAreSubtotals="1" fieldPosition="0"/>
    </format>
    <format dxfId="428">
      <pivotArea dataOnly="0" labelOnly="1" outline="0" fieldPosition="0">
        <references count="1">
          <reference field="4294967294" count="6">
            <x v="2"/>
            <x v="3"/>
            <x v="5"/>
            <x v="6"/>
            <x v="8"/>
            <x v="9"/>
          </reference>
        </references>
      </pivotArea>
    </format>
    <format dxfId="427">
      <pivotArea field="0" type="button" dataOnly="0" labelOnly="1" outline="0" axis="axisRow" fieldPosition="0"/>
    </format>
    <format dxfId="426">
      <pivotArea dataOnly="0" labelOnly="1" outline="0" fieldPosition="0">
        <references count="1">
          <reference field="4294967294" count="6">
            <x v="2"/>
            <x v="3"/>
            <x v="5"/>
            <x v="6"/>
            <x v="8"/>
            <x v="9"/>
          </reference>
        </references>
      </pivotArea>
    </format>
    <format dxfId="425">
      <pivotArea dataOnly="0" labelOnly="1" outline="0" fieldPosition="0">
        <references count="1">
          <reference field="4294967294" count="6">
            <x v="2"/>
            <x v="3"/>
            <x v="5"/>
            <x v="6"/>
            <x v="8"/>
            <x v="9"/>
          </reference>
        </references>
      </pivotArea>
    </format>
    <format dxfId="424">
      <pivotArea outline="0" fieldPosition="0">
        <references count="1">
          <reference field="4294967294" count="1">
            <x v="4"/>
          </reference>
        </references>
      </pivotArea>
    </format>
    <format dxfId="423">
      <pivotArea outline="0" fieldPosition="0">
        <references count="1">
          <reference field="4294967294" count="1">
            <x v="7"/>
          </reference>
        </references>
      </pivotArea>
    </format>
    <format dxfId="422">
      <pivotArea outline="0" fieldPosition="0">
        <references count="1">
          <reference field="4294967294" count="1">
            <x v="10"/>
          </reference>
        </references>
      </pivotArea>
    </format>
    <format dxfId="421">
      <pivotArea dataOnly="0" labelOnly="1" outline="0" fieldPosition="0">
        <references count="1">
          <reference field="4294967294" count="1">
            <x v="4"/>
          </reference>
        </references>
      </pivotArea>
    </format>
    <format dxfId="420">
      <pivotArea dataOnly="0" labelOnly="1" outline="0" fieldPosition="0">
        <references count="1">
          <reference field="4294967294" count="1">
            <x v="4"/>
          </reference>
        </references>
      </pivotArea>
    </format>
    <format dxfId="419">
      <pivotArea dataOnly="0" labelOnly="1" outline="0" fieldPosition="0">
        <references count="1">
          <reference field="4294967294" count="1">
            <x v="10"/>
          </reference>
        </references>
      </pivotArea>
    </format>
    <format dxfId="418">
      <pivotArea dataOnly="0" labelOnly="1" outline="0" fieldPosition="0">
        <references count="1">
          <reference field="4294967294" count="1">
            <x v="10"/>
          </reference>
        </references>
      </pivotArea>
    </format>
    <format dxfId="417">
      <pivotArea dataOnly="0" labelOnly="1" outline="0" fieldPosition="0">
        <references count="1">
          <reference field="4294967294" count="1">
            <x v="7"/>
          </reference>
        </references>
      </pivotArea>
    </format>
    <format dxfId="416">
      <pivotArea dataOnly="0" labelOnly="1" outline="0" fieldPosition="0">
        <references count="1">
          <reference field="4294967294" count="1">
            <x v="7"/>
          </reference>
        </references>
      </pivotArea>
    </format>
    <format dxfId="415">
      <pivotArea field="5" type="button" dataOnly="0" labelOnly="1" outline="0" axis="axisPage" fieldPosition="0"/>
    </format>
    <format dxfId="414">
      <pivotArea field="5" type="button" dataOnly="0" labelOnly="1" outline="0" axis="axisPage" fieldPosition="0"/>
    </format>
    <format dxfId="413">
      <pivotArea dataOnly="0" labelOnly="1" outline="0" fieldPosition="0">
        <references count="1">
          <reference field="5" count="0"/>
        </references>
      </pivotArea>
    </format>
    <format dxfId="412">
      <pivotArea dataOnly="0" labelOnly="1" outline="0" fieldPosition="0">
        <references count="1">
          <reference field="5" count="0"/>
        </references>
      </pivotArea>
    </format>
    <format dxfId="411">
      <pivotArea field="0" type="button" dataOnly="0" labelOnly="1" outline="0" axis="axisRow" fieldPosition="0"/>
    </format>
    <format dxfId="410">
      <pivotArea field="5" type="button" dataOnly="0" labelOnly="1" outline="0" axis="axisPage" fieldPosition="0"/>
    </format>
    <format dxfId="409">
      <pivotArea dataOnly="0" labelOnly="1" outline="0" fieldPosition="0">
        <references count="1">
          <reference field="5" count="0"/>
        </references>
      </pivotArea>
    </format>
    <format dxfId="408">
      <pivotArea field="5" type="button" dataOnly="0" labelOnly="1" outline="0" axis="axisPage" fieldPosition="0"/>
    </format>
    <format dxfId="407">
      <pivotArea field="5" type="button" dataOnly="0" labelOnly="1" outline="0" axis="axisPage" fieldPosition="0"/>
    </format>
    <format dxfId="406">
      <pivotArea field="5" type="button" dataOnly="0" labelOnly="1" outline="0" axis="axisPage" fieldPosition="0"/>
    </format>
    <format dxfId="405">
      <pivotArea field="0" type="button" dataOnly="0" labelOnly="1" outline="0" axis="axisRow" fieldPosition="0"/>
    </format>
    <format dxfId="404">
      <pivotArea field="0" type="button" dataOnly="0" labelOnly="1" outline="0" axis="axisRow" fieldPosition="0"/>
    </format>
    <format dxfId="403">
      <pivotArea outline="0" collapsedLevelsAreSubtotals="1" fieldPosition="0">
        <references count="1">
          <reference field="4294967294" count="1" selected="0">
            <x v="4"/>
          </reference>
        </references>
      </pivotArea>
    </format>
    <format dxfId="402">
      <pivotArea outline="0" collapsedLevelsAreSubtotals="1" fieldPosition="0">
        <references count="1">
          <reference field="4294967294" count="1" selected="0">
            <x v="7"/>
          </reference>
        </references>
      </pivotArea>
    </format>
    <format dxfId="401">
      <pivotArea outline="0" collapsedLevelsAreSubtotals="1" fieldPosition="0">
        <references count="1">
          <reference field="4294967294" count="1" selected="0">
            <x v="10"/>
          </reference>
        </references>
      </pivotArea>
    </format>
    <format dxfId="400">
      <pivotArea dataOnly="0" labelOnly="1" outline="0" fieldPosition="0">
        <references count="1">
          <reference field="4294967294" count="1">
            <x v="4"/>
          </reference>
        </references>
      </pivotArea>
    </format>
    <format dxfId="399">
      <pivotArea dataOnly="0" labelOnly="1" outline="0" fieldPosition="0">
        <references count="1">
          <reference field="4294967294" count="1">
            <x v="7"/>
          </reference>
        </references>
      </pivotArea>
    </format>
    <format dxfId="398">
      <pivotArea dataOnly="0" labelOnly="1" outline="0" fieldPosition="0">
        <references count="1">
          <reference field="4294967294" count="1">
            <x v="10"/>
          </reference>
        </references>
      </pivotArea>
    </format>
    <format dxfId="397">
      <pivotArea dataOnly="0" labelOnly="1" outline="0" fieldPosition="0">
        <references count="1">
          <reference field="4294967294" count="1">
            <x v="0"/>
          </reference>
        </references>
      </pivotArea>
    </format>
    <format dxfId="396">
      <pivotArea dataOnly="0" labelOnly="1" outline="0" fieldPosition="0">
        <references count="1">
          <reference field="4294967294" count="1">
            <x v="0"/>
          </reference>
        </references>
      </pivotArea>
    </format>
    <format dxfId="395">
      <pivotArea dataOnly="0" labelOnly="1" outline="0" fieldPosition="0">
        <references count="1">
          <reference field="4294967294" count="1">
            <x v="1"/>
          </reference>
        </references>
      </pivotArea>
    </format>
  </formats>
  <pivotTableStyleInfo name="PivotStyleLight14"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9374F09-4333-478E-AB04-5EBD359F7644}" name="PivotTable3" cacheId="0" applyNumberFormats="0" applyBorderFormats="0" applyFontFormats="0" applyPatternFormats="0" applyAlignmentFormats="0" applyWidthHeightFormats="1" dataCaption="Values" showMissing="0" updatedVersion="6" minRefreshableVersion="3" itemPrintTitles="1" createdVersion="6" indent="0" outline="1" outlineData="1" multipleFieldFilters="0" chartFormat="4">
  <location ref="A4:D21" firstHeaderRow="0" firstDataRow="1" firstDataCol="1" rowPageCount="1" colPageCount="1"/>
  <pivotFields count="25">
    <pivotField axis="axisRow" showAll="0" sortType="descending">
      <items count="5">
        <item x="2"/>
        <item x="1"/>
        <item m="1" x="3"/>
        <item x="0"/>
        <item t="default"/>
      </items>
    </pivotField>
    <pivotField showAll="0"/>
    <pivotField showAll="0"/>
    <pivotField showAll="0"/>
    <pivotField showAll="0"/>
    <pivotField axis="axisRow" showAll="0">
      <items count="9">
        <item m="1" x="7"/>
        <item sd="0" x="6"/>
        <item sd="0" x="5"/>
        <item sd="0" x="4"/>
        <item sd="0" x="3"/>
        <item sd="0" x="2"/>
        <item sd="0" x="1"/>
        <item sd="0" x="0"/>
        <item t="default"/>
      </items>
    </pivotField>
    <pivotField axis="axisRow" showAll="0">
      <items count="23">
        <item m="1" x="18"/>
        <item m="1" x="20"/>
        <item m="1" x="12"/>
        <item m="1" x="17"/>
        <item m="1" x="19"/>
        <item m="1" x="15"/>
        <item m="1" x="11"/>
        <item m="1" x="16"/>
        <item m="1" x="21"/>
        <item m="1" x="13"/>
        <item m="1" x="14"/>
        <item sd="0" x="0"/>
        <item sd="0" x="1"/>
        <item sd="0" x="2"/>
        <item sd="0" x="3"/>
        <item sd="0" x="4"/>
        <item sd="0" x="5"/>
        <item sd="0" x="6"/>
        <item sd="0" x="7"/>
        <item sd="0" x="8"/>
        <item sd="0" x="9"/>
        <item sd="0" x="10"/>
        <item t="default"/>
      </items>
    </pivotField>
    <pivotField axis="axisRow" showAll="0">
      <items count="86">
        <item sd="0" x="0"/>
        <item sd="0" x="1"/>
        <item sd="0" x="10"/>
        <item sd="0" x="2"/>
        <item sd="0" x="3"/>
        <item sd="0" x="11"/>
        <item x="66"/>
        <item sd="0" x="21"/>
        <item sd="0" x="4"/>
        <item sd="0" x="5"/>
        <item sd="0" x="6"/>
        <item sd="0" x="12"/>
        <item sd="0" x="13"/>
        <item sd="0" x="7"/>
        <item sd="0" x="8"/>
        <item sd="0" x="9"/>
        <item sd="0" x="14"/>
        <item sd="0" x="15"/>
        <item m="1" x="79"/>
        <item sd="0" x="16"/>
        <item sd="0" x="17"/>
        <item sd="0" x="18"/>
        <item sd="0" x="19"/>
        <item x="67"/>
        <item sd="0" x="20"/>
        <item x="68"/>
        <item m="1" x="78"/>
        <item sd="0" x="22"/>
        <item sd="0" x="24"/>
        <item sd="0" x="25"/>
        <item m="1" x="80"/>
        <item sd="0" x="26"/>
        <item sd="0" x="27"/>
        <item sd="0" x="28"/>
        <item m="1" x="81"/>
        <item sd="0" x="29"/>
        <item sd="0" x="30"/>
        <item sd="0" x="23"/>
        <item sd="0" x="31"/>
        <item m="1" x="77"/>
        <item sd="0" x="32"/>
        <item sd="0" x="33"/>
        <item sd="0" x="34"/>
        <item m="1" x="84"/>
        <item sd="0" x="35"/>
        <item sd="0" x="36"/>
        <item sd="0" x="37"/>
        <item sd="0" x="38"/>
        <item m="1" x="83"/>
        <item sd="0" x="39"/>
        <item sd="0" x="40"/>
        <item sd="0" x="41"/>
        <item sd="0" x="44"/>
        <item sd="0" x="42"/>
        <item sd="0" x="43"/>
        <item sd="0" x="45"/>
        <item sd="0" x="46"/>
        <item x="73"/>
        <item x="74"/>
        <item sd="0" x="47"/>
        <item sd="0" x="48"/>
        <item sd="0" x="49"/>
        <item x="75"/>
        <item x="76"/>
        <item x="69"/>
        <item x="70"/>
        <item x="71"/>
        <item x="72"/>
        <item sd="0" x="50"/>
        <item m="1" x="82"/>
        <item sd="0" x="51"/>
        <item sd="0" x="52"/>
        <item sd="0" x="53"/>
        <item sd="0" x="54"/>
        <item sd="0" x="55"/>
        <item sd="0" x="56"/>
        <item sd="0" x="57"/>
        <item sd="0" x="58"/>
        <item sd="0" x="59"/>
        <item sd="0" x="60"/>
        <item sd="0" x="61"/>
        <item sd="0" x="62"/>
        <item sd="0" x="63"/>
        <item sd="0" x="64"/>
        <item sd="0" x="65"/>
        <item t="default"/>
      </items>
    </pivotField>
    <pivotField axis="axisPage" showAll="0">
      <items count="8">
        <item x="0"/>
        <item x="3"/>
        <item x="1"/>
        <item x="4"/>
        <item x="5"/>
        <item x="2"/>
        <item x="6"/>
        <item t="default"/>
      </items>
    </pivotField>
    <pivotField showAll="0"/>
    <pivotField numFmtId="43" showAll="0"/>
    <pivotField showAll="0"/>
    <pivotField numFmtId="43" showAll="0"/>
    <pivotField numFmtId="43" showAll="0"/>
    <pivotField numFmtId="43" showAll="0"/>
    <pivotField numFmtId="43" showAll="0"/>
    <pivotField numFmtId="43" showAll="0"/>
    <pivotField numFmtId="43" showAll="0"/>
    <pivotField numFmtId="43"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4">
    <field x="0"/>
    <field x="5"/>
    <field x="6"/>
    <field x="7"/>
  </rowFields>
  <rowItems count="17">
    <i>
      <x/>
    </i>
    <i r="1">
      <x v="1"/>
    </i>
    <i r="1">
      <x v="2"/>
    </i>
    <i r="1">
      <x v="7"/>
    </i>
    <i>
      <x v="1"/>
    </i>
    <i r="1">
      <x v="1"/>
    </i>
    <i r="1">
      <x v="2"/>
    </i>
    <i r="1">
      <x v="7"/>
    </i>
    <i>
      <x v="3"/>
    </i>
    <i r="1">
      <x v="1"/>
    </i>
    <i r="1">
      <x v="2"/>
    </i>
    <i r="1">
      <x v="3"/>
    </i>
    <i r="1">
      <x v="4"/>
    </i>
    <i r="1">
      <x v="5"/>
    </i>
    <i r="1">
      <x v="6"/>
    </i>
    <i r="1">
      <x v="7"/>
    </i>
    <i t="grand">
      <x/>
    </i>
  </rowItems>
  <colFields count="1">
    <field x="-2"/>
  </colFields>
  <colItems count="3">
    <i>
      <x/>
    </i>
    <i i="1">
      <x v="1"/>
    </i>
    <i i="2">
      <x v="2"/>
    </i>
  </colItems>
  <pageFields count="1">
    <pageField fld="8" hier="-1"/>
  </pageFields>
  <dataFields count="3">
    <dataField name="Sum of Field1" fld="22" baseField="0" baseItem="0" numFmtId="10"/>
    <dataField name="Sum of Field2" fld="23" baseField="0" baseItem="0" numFmtId="10"/>
    <dataField name="Sum of Field3" fld="24" baseField="0" baseItem="0" numFmtId="10"/>
  </dataFields>
  <formats count="13">
    <format dxfId="394">
      <pivotArea outline="0" collapsedLevelsAreSubtotals="1" fieldPosition="0"/>
    </format>
    <format dxfId="393">
      <pivotArea outline="0" fieldPosition="0">
        <references count="1">
          <reference field="4294967294" count="1">
            <x v="0"/>
          </reference>
        </references>
      </pivotArea>
    </format>
    <format dxfId="392">
      <pivotArea dataOnly="0" labelOnly="1" outline="0" fieldPosition="0">
        <references count="1">
          <reference field="4294967294" count="1">
            <x v="0"/>
          </reference>
        </references>
      </pivotArea>
    </format>
    <format dxfId="391">
      <pivotArea dataOnly="0" labelOnly="1" outline="0" fieldPosition="0">
        <references count="1">
          <reference field="4294967294" count="1">
            <x v="0"/>
          </reference>
        </references>
      </pivotArea>
    </format>
    <format dxfId="390">
      <pivotArea outline="0" fieldPosition="0">
        <references count="1">
          <reference field="4294967294" count="1">
            <x v="1"/>
          </reference>
        </references>
      </pivotArea>
    </format>
    <format dxfId="389">
      <pivotArea outline="0" fieldPosition="0">
        <references count="1">
          <reference field="4294967294" count="1">
            <x v="2"/>
          </reference>
        </references>
      </pivotArea>
    </format>
    <format dxfId="388">
      <pivotArea dataOnly="0" labelOnly="1" outline="0" fieldPosition="0">
        <references count="1">
          <reference field="4294967294" count="1">
            <x v="2"/>
          </reference>
        </references>
      </pivotArea>
    </format>
    <format dxfId="387">
      <pivotArea dataOnly="0" labelOnly="1" outline="0" fieldPosition="0">
        <references count="1">
          <reference field="4294967294" count="1">
            <x v="2"/>
          </reference>
        </references>
      </pivotArea>
    </format>
    <format dxfId="386">
      <pivotArea dataOnly="0" labelOnly="1" outline="0" fieldPosition="0">
        <references count="1">
          <reference field="4294967294" count="1">
            <x v="1"/>
          </reference>
        </references>
      </pivotArea>
    </format>
    <format dxfId="385">
      <pivotArea dataOnly="0" labelOnly="1" outline="0" fieldPosition="0">
        <references count="1">
          <reference field="4294967294" count="1">
            <x v="1"/>
          </reference>
        </references>
      </pivotArea>
    </format>
    <format dxfId="384">
      <pivotArea field="8" type="button" dataOnly="0" labelOnly="1" outline="0" axis="axisPage" fieldPosition="0"/>
    </format>
    <format dxfId="383">
      <pivotArea dataOnly="0" labelOnly="1" outline="0" fieldPosition="0">
        <references count="1">
          <reference field="8" count="0"/>
        </references>
      </pivotArea>
    </format>
    <format dxfId="382">
      <pivotArea dataOnly="0" labelOnly="1" outline="0" fieldPosition="0">
        <references count="1">
          <reference field="8" count="0"/>
        </references>
      </pivotArea>
    </format>
  </formats>
  <chartFormats count="13">
    <chartFormat chart="0" format="2" series="1">
      <pivotArea type="data" outline="0" fieldPosition="0">
        <references count="1">
          <reference field="4294967294" count="1" selected="0">
            <x v="0"/>
          </reference>
        </references>
      </pivotArea>
    </chartFormat>
    <chartFormat chart="0" format="5" series="1">
      <pivotArea type="data" outline="0" fieldPosition="0">
        <references count="1">
          <reference field="4294967294" count="1" selected="0">
            <x v="1"/>
          </reference>
        </references>
      </pivotArea>
    </chartFormat>
    <chartFormat chart="0" format="8" series="1">
      <pivotArea type="data" outline="0" fieldPosition="0">
        <references count="1">
          <reference field="4294967294" count="1" selected="0">
            <x v="2"/>
          </reference>
        </references>
      </pivotArea>
    </chartFormat>
    <chartFormat chart="0" format="9">
      <pivotArea type="data" outline="0" fieldPosition="0">
        <references count="3">
          <reference field="4294967294" count="1" selected="0">
            <x v="1"/>
          </reference>
          <reference field="0" count="1" selected="0">
            <x v="0"/>
          </reference>
          <reference field="5" count="1" selected="0">
            <x v="1"/>
          </reference>
        </references>
      </pivotArea>
    </chartFormat>
    <chartFormat chart="0" format="10">
      <pivotArea type="data" outline="0" fieldPosition="0">
        <references count="3">
          <reference field="4294967294" count="1" selected="0">
            <x v="0"/>
          </reference>
          <reference field="0" count="1" selected="0">
            <x v="0"/>
          </reference>
          <reference field="5" count="1" selected="0">
            <x v="1"/>
          </reference>
        </references>
      </pivotArea>
    </chartFormat>
    <chartFormat chart="0" format="11">
      <pivotArea type="data" outline="0" fieldPosition="0">
        <references count="3">
          <reference field="4294967294" count="1" selected="0">
            <x v="0"/>
          </reference>
          <reference field="0" count="1" selected="0">
            <x v="0"/>
          </reference>
          <reference field="5" count="1" selected="0">
            <x v="2"/>
          </reference>
        </references>
      </pivotArea>
    </chartFormat>
    <chartFormat chart="0" format="12">
      <pivotArea type="data" outline="0" fieldPosition="0">
        <references count="3">
          <reference field="4294967294" count="1" selected="0">
            <x v="1"/>
          </reference>
          <reference field="0" count="1" selected="0">
            <x v="1"/>
          </reference>
          <reference field="5" count="1" selected="0">
            <x v="1"/>
          </reference>
        </references>
      </pivotArea>
    </chartFormat>
    <chartFormat chart="1" format="13" series="1">
      <pivotArea type="data" outline="0" fieldPosition="0">
        <references count="1">
          <reference field="4294967294" count="1" selected="0">
            <x v="0"/>
          </reference>
        </references>
      </pivotArea>
    </chartFormat>
    <chartFormat chart="1" format="14" series="1">
      <pivotArea type="data" outline="0" fieldPosition="0">
        <references count="1">
          <reference field="4294967294" count="1" selected="0">
            <x v="1"/>
          </reference>
        </references>
      </pivotArea>
    </chartFormat>
    <chartFormat chart="1" format="15" series="1">
      <pivotArea type="data" outline="0" fieldPosition="0">
        <references count="1">
          <reference field="4294967294" count="1" selected="0">
            <x v="2"/>
          </reference>
        </references>
      </pivotArea>
    </chartFormat>
    <chartFormat chart="3" format="13" series="1">
      <pivotArea type="data" outline="0" fieldPosition="0">
        <references count="1">
          <reference field="4294967294" count="1" selected="0">
            <x v="0"/>
          </reference>
        </references>
      </pivotArea>
    </chartFormat>
    <chartFormat chart="3" format="14" series="1">
      <pivotArea type="data" outline="0" fieldPosition="0">
        <references count="1">
          <reference field="4294967294" count="1" selected="0">
            <x v="1"/>
          </reference>
        </references>
      </pivotArea>
    </chartFormat>
    <chartFormat chart="3" format="15"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9CCDD1B-49F1-498A-BCF0-CB0296758644}" name="PivotTable3" cacheId="0" applyNumberFormats="0" applyBorderFormats="0" applyFontFormats="0" applyPatternFormats="0" applyAlignmentFormats="0" applyWidthHeightFormats="1" dataCaption="Values" showError="1" updatedVersion="6" minRefreshableVersion="3" itemPrintTitles="1" createdVersion="6" indent="0" outline="1" outlineData="1" multipleFieldFilters="0" chartFormat="5">
  <location ref="B4:M21" firstHeaderRow="0" firstDataRow="1" firstDataCol="1" rowPageCount="1" colPageCount="1"/>
  <pivotFields count="25">
    <pivotField axis="axisRow" showAll="0">
      <items count="5">
        <item x="0"/>
        <item m="1" x="3"/>
        <item x="1"/>
        <item x="2"/>
        <item t="default"/>
      </items>
    </pivotField>
    <pivotField showAll="0"/>
    <pivotField showAll="0"/>
    <pivotField showAll="0"/>
    <pivotField showAll="0"/>
    <pivotField axis="axisRow" showAll="0">
      <items count="9">
        <item sd="0" x="0"/>
        <item sd="0" m="1" x="7"/>
        <item sd="0" x="1"/>
        <item sd="0" x="2"/>
        <item sd="0" x="3"/>
        <item sd="0" x="4"/>
        <item sd="0" x="5"/>
        <item sd="0" x="6"/>
        <item t="default" sd="0"/>
      </items>
    </pivotField>
    <pivotField axis="axisRow" showAll="0">
      <items count="23">
        <item sd="0" m="1" x="18"/>
        <item sd="0" m="1" x="20"/>
        <item sd="0" m="1" x="12"/>
        <item sd="0" m="1" x="17"/>
        <item sd="0" m="1" x="19"/>
        <item sd="0" m="1" x="15"/>
        <item sd="0" m="1" x="11"/>
        <item sd="0" m="1" x="16"/>
        <item sd="0" m="1" x="21"/>
        <item sd="0" m="1" x="13"/>
        <item sd="0" m="1" x="14"/>
        <item sd="0" x="0"/>
        <item sd="0" x="1"/>
        <item sd="0" x="2"/>
        <item sd="0" x="3"/>
        <item sd="0" x="4"/>
        <item sd="0" x="5"/>
        <item sd="0" x="6"/>
        <item sd="0" x="7"/>
        <item sd="0" x="8"/>
        <item sd="0" x="9"/>
        <item sd="0" x="10"/>
        <item t="default" sd="0"/>
      </items>
    </pivotField>
    <pivotField axis="axisRow" showAll="0">
      <items count="86">
        <item sd="0" x="0"/>
        <item sd="0" x="1"/>
        <item sd="0" x="10"/>
        <item sd="0" x="2"/>
        <item sd="0" x="3"/>
        <item sd="0" x="11"/>
        <item x="66"/>
        <item sd="0" x="21"/>
        <item sd="0" x="4"/>
        <item sd="0" x="5"/>
        <item sd="0" x="6"/>
        <item sd="0" x="12"/>
        <item sd="0" x="13"/>
        <item sd="0" x="7"/>
        <item sd="0" x="8"/>
        <item sd="0" x="9"/>
        <item sd="0" x="14"/>
        <item sd="0" x="15"/>
        <item m="1" x="79"/>
        <item sd="0" x="16"/>
        <item sd="0" x="17"/>
        <item sd="0" x="18"/>
        <item sd="0" x="19"/>
        <item x="67"/>
        <item sd="0" x="20"/>
        <item x="68"/>
        <item m="1" x="78"/>
        <item sd="0" x="22"/>
        <item sd="0" x="24"/>
        <item sd="0" x="25"/>
        <item m="1" x="80"/>
        <item sd="0" x="26"/>
        <item sd="0" x="27"/>
        <item sd="0" x="28"/>
        <item m="1" x="81"/>
        <item sd="0" x="29"/>
        <item sd="0" x="30"/>
        <item sd="0" x="23"/>
        <item sd="0" x="31"/>
        <item m="1" x="77"/>
        <item sd="0" x="32"/>
        <item sd="0" x="33"/>
        <item sd="0" x="34"/>
        <item m="1" x="84"/>
        <item sd="0" x="35"/>
        <item sd="0" x="36"/>
        <item sd="0" x="37"/>
        <item sd="0" x="38"/>
        <item m="1" x="83"/>
        <item sd="0" x="39"/>
        <item sd="0" x="40"/>
        <item sd="0" x="41"/>
        <item sd="0" x="44"/>
        <item sd="0" x="42"/>
        <item sd="0" x="43"/>
        <item sd="0" x="45"/>
        <item sd="0" x="46"/>
        <item x="73"/>
        <item x="74"/>
        <item sd="0" x="47"/>
        <item sd="0" x="48"/>
        <item sd="0" x="49"/>
        <item x="75"/>
        <item x="76"/>
        <item x="69"/>
        <item x="70"/>
        <item x="71"/>
        <item x="72"/>
        <item sd="0" x="50"/>
        <item m="1" x="82"/>
        <item sd="0" x="51"/>
        <item sd="0" x="52"/>
        <item sd="0" x="53"/>
        <item sd="0" x="54"/>
        <item sd="0" x="55"/>
        <item sd="0" x="56"/>
        <item sd="0" x="57"/>
        <item sd="0" x="58"/>
        <item sd="0" x="59"/>
        <item sd="0" x="60"/>
        <item sd="0" x="61"/>
        <item sd="0" x="62"/>
        <item sd="0" x="63"/>
        <item sd="0" x="64"/>
        <item sd="0" x="65"/>
        <item t="default"/>
      </items>
    </pivotField>
    <pivotField axis="axisPage" showAll="0">
      <items count="8">
        <item x="0"/>
        <item x="3"/>
        <item x="1"/>
        <item x="4"/>
        <item x="5"/>
        <item x="2"/>
        <item x="6"/>
        <item t="default"/>
      </items>
    </pivotField>
    <pivotField showAll="0"/>
    <pivotField dataField="1" numFmtId="43" showAll="0"/>
    <pivotField dataField="1" showAll="0"/>
    <pivotField dataField="1" numFmtId="43" showAll="0"/>
    <pivotField dataField="1" numFmtId="43" showAll="0"/>
    <pivotField numFmtId="43" showAll="0"/>
    <pivotField dataField="1" numFmtId="43" showAll="0"/>
    <pivotField dataField="1" numFmtId="43" showAll="0"/>
    <pivotField dataField="1" numFmtId="43" showAll="0"/>
    <pivotField dataField="1" numFmtId="43"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4">
    <field x="0"/>
    <field x="5"/>
    <field x="6"/>
    <field x="7"/>
  </rowFields>
  <rowItems count="17">
    <i>
      <x/>
    </i>
    <i r="1">
      <x/>
    </i>
    <i r="1">
      <x v="2"/>
    </i>
    <i r="1">
      <x v="3"/>
    </i>
    <i r="1">
      <x v="4"/>
    </i>
    <i r="1">
      <x v="5"/>
    </i>
    <i r="1">
      <x v="6"/>
    </i>
    <i r="1">
      <x v="7"/>
    </i>
    <i>
      <x v="2"/>
    </i>
    <i r="1">
      <x/>
    </i>
    <i r="1">
      <x v="6"/>
    </i>
    <i r="1">
      <x v="7"/>
    </i>
    <i>
      <x v="3"/>
    </i>
    <i r="1">
      <x/>
    </i>
    <i r="1">
      <x v="6"/>
    </i>
    <i r="1">
      <x v="7"/>
    </i>
    <i t="grand">
      <x/>
    </i>
  </rowItems>
  <colFields count="1">
    <field x="-2"/>
  </colFields>
  <colItems count="11">
    <i>
      <x/>
    </i>
    <i i="1">
      <x v="1"/>
    </i>
    <i i="2">
      <x v="2"/>
    </i>
    <i i="3">
      <x v="3"/>
    </i>
    <i i="4">
      <x v="4"/>
    </i>
    <i i="5">
      <x v="5"/>
    </i>
    <i i="6">
      <x v="6"/>
    </i>
    <i i="7">
      <x v="7"/>
    </i>
    <i i="8">
      <x v="8"/>
    </i>
    <i i="9">
      <x v="9"/>
    </i>
    <i i="10">
      <x v="10"/>
    </i>
  </colItems>
  <pageFields count="1">
    <pageField fld="8" hier="-1"/>
  </pageFields>
  <dataFields count="11">
    <dataField name="Sum of Adopted Budget" fld="10" baseField="0" baseItem="0"/>
    <dataField name="Sum of Budget Adjustments" fld="11" baseField="0" baseItem="0"/>
    <dataField name="Sum of 2019_x000a_ Total Budget" fld="12" baseField="0" baseItem="0"/>
    <dataField name="Sum of 2019 1st Qtr" fld="13" baseField="0" baseItem="0"/>
    <dataField name="% of 1st  Qtr to Total Budget" fld="22" baseField="0" baseItem="0" numFmtId="10"/>
    <dataField name="Sum of 2018_x000a_ Total Activity" fld="16" baseField="0" baseItem="0"/>
    <dataField name="Sum of 2018 1st Qtr" fld="15" baseField="0" baseItem="0"/>
    <dataField name="% of 1st  Qtr to Total Year 2018" fld="23" baseField="0" baseItem="0" numFmtId="10"/>
    <dataField name="Sum of 2017_x000a_ Total Activity" fld="18" baseField="0" baseItem="0"/>
    <dataField name="Sum of 2017 1st Qtr" fld="17" baseField="0" baseItem="0"/>
    <dataField name="% of 1st  Qtr to Total Year 2017" fld="24" baseField="0" baseItem="0" numFmtId="10"/>
  </dataFields>
  <formats count="25">
    <format dxfId="381">
      <pivotArea outline="0" collapsedLevelsAreSubtotals="1" fieldPosition="0"/>
    </format>
    <format dxfId="380">
      <pivotArea dataOnly="0" labelOnly="1" outline="0" fieldPosition="0">
        <references count="1">
          <reference field="4294967294" count="3">
            <x v="2"/>
            <x v="5"/>
            <x v="8"/>
          </reference>
        </references>
      </pivotArea>
    </format>
    <format dxfId="379">
      <pivotArea dataOnly="0" labelOnly="1" outline="0" fieldPosition="0">
        <references count="1">
          <reference field="4294967294" count="3">
            <x v="2"/>
            <x v="5"/>
            <x v="8"/>
          </reference>
        </references>
      </pivotArea>
    </format>
    <format dxfId="378">
      <pivotArea outline="0" fieldPosition="0">
        <references count="1">
          <reference field="4294967294" count="1">
            <x v="4"/>
          </reference>
        </references>
      </pivotArea>
    </format>
    <format dxfId="377">
      <pivotArea dataOnly="0" labelOnly="1" outline="0" fieldPosition="0">
        <references count="1">
          <reference field="4294967294" count="1">
            <x v="4"/>
          </reference>
        </references>
      </pivotArea>
    </format>
    <format dxfId="376">
      <pivotArea dataOnly="0" labelOnly="1" outline="0" fieldPosition="0">
        <references count="1">
          <reference field="4294967294" count="1">
            <x v="4"/>
          </reference>
        </references>
      </pivotArea>
    </format>
    <format dxfId="375">
      <pivotArea outline="0" fieldPosition="0">
        <references count="1">
          <reference field="4294967294" count="1">
            <x v="7"/>
          </reference>
        </references>
      </pivotArea>
    </format>
    <format dxfId="374">
      <pivotArea outline="0" fieldPosition="0">
        <references count="1">
          <reference field="4294967294" count="1">
            <x v="10"/>
          </reference>
        </references>
      </pivotArea>
    </format>
    <format dxfId="373">
      <pivotArea dataOnly="0" labelOnly="1" outline="0" fieldPosition="0">
        <references count="1">
          <reference field="4294967294" count="2">
            <x v="9"/>
            <x v="10"/>
          </reference>
        </references>
      </pivotArea>
    </format>
    <format dxfId="372">
      <pivotArea dataOnly="0" labelOnly="1" outline="0" fieldPosition="0">
        <references count="1">
          <reference field="4294967294" count="2">
            <x v="9"/>
            <x v="10"/>
          </reference>
        </references>
      </pivotArea>
    </format>
    <format dxfId="371">
      <pivotArea dataOnly="0" labelOnly="1" outline="0" fieldPosition="0">
        <references count="1">
          <reference field="4294967294" count="1">
            <x v="3"/>
          </reference>
        </references>
      </pivotArea>
    </format>
    <format dxfId="370">
      <pivotArea dataOnly="0" labelOnly="1" outline="0" fieldPosition="0">
        <references count="1">
          <reference field="4294967294" count="1">
            <x v="3"/>
          </reference>
        </references>
      </pivotArea>
    </format>
    <format dxfId="369">
      <pivotArea dataOnly="0" labelOnly="1" outline="0" fieldPosition="0">
        <references count="1">
          <reference field="4294967294" count="1">
            <x v="6"/>
          </reference>
        </references>
      </pivotArea>
    </format>
    <format dxfId="368">
      <pivotArea dataOnly="0" labelOnly="1" outline="0" fieldPosition="0">
        <references count="1">
          <reference field="4294967294" count="1">
            <x v="6"/>
          </reference>
        </references>
      </pivotArea>
    </format>
    <format dxfId="367">
      <pivotArea dataOnly="0" labelOnly="1" outline="0" fieldPosition="0">
        <references count="1">
          <reference field="4294967294" count="1">
            <x v="9"/>
          </reference>
        </references>
      </pivotArea>
    </format>
    <format dxfId="366">
      <pivotArea dataOnly="0" labelOnly="1" outline="0" fieldPosition="0">
        <references count="1">
          <reference field="4294967294" count="1">
            <x v="7"/>
          </reference>
        </references>
      </pivotArea>
    </format>
    <format dxfId="365">
      <pivotArea dataOnly="0" labelOnly="1" outline="0" fieldPosition="0">
        <references count="1">
          <reference field="4294967294" count="1">
            <x v="7"/>
          </reference>
        </references>
      </pivotArea>
    </format>
    <format dxfId="364">
      <pivotArea outline="0" collapsedLevelsAreSubtotals="1" fieldPosition="0">
        <references count="1">
          <reference field="4294967294" count="1" selected="0">
            <x v="4"/>
          </reference>
        </references>
      </pivotArea>
    </format>
    <format dxfId="363">
      <pivotArea dataOnly="0" labelOnly="1" outline="0" fieldPosition="0">
        <references count="1">
          <reference field="4294967294" count="1">
            <x v="4"/>
          </reference>
        </references>
      </pivotArea>
    </format>
    <format dxfId="362">
      <pivotArea dataOnly="0" outline="0" fieldPosition="0">
        <references count="1">
          <reference field="4294967294" count="1">
            <x v="7"/>
          </reference>
        </references>
      </pivotArea>
    </format>
    <format dxfId="361">
      <pivotArea dataOnly="0" outline="0" fieldPosition="0">
        <references count="1">
          <reference field="4294967294" count="1">
            <x v="10"/>
          </reference>
        </references>
      </pivotArea>
    </format>
    <format dxfId="360">
      <pivotArea dataOnly="0" labelOnly="1" outline="0" fieldPosition="0">
        <references count="1">
          <reference field="4294967294" count="2">
            <x v="0"/>
            <x v="1"/>
          </reference>
        </references>
      </pivotArea>
    </format>
    <format dxfId="359">
      <pivotArea dataOnly="0" labelOnly="1" outline="0" fieldPosition="0">
        <references count="1">
          <reference field="4294967294" count="1">
            <x v="0"/>
          </reference>
        </references>
      </pivotArea>
    </format>
    <format dxfId="358">
      <pivotArea dataOnly="0" labelOnly="1" outline="0" fieldPosition="0">
        <references count="1">
          <reference field="4294967294" count="1">
            <x v="0"/>
          </reference>
        </references>
      </pivotArea>
    </format>
    <format dxfId="357">
      <pivotArea dataOnly="0" labelOnly="1" outline="0" fieldPosition="0">
        <references count="1">
          <reference field="4294967294" count="1">
            <x v="1"/>
          </reference>
        </references>
      </pivotArea>
    </format>
  </formats>
  <chartFormats count="31">
    <chartFormat chart="0" format="0" series="1">
      <pivotArea type="data" outline="0" fieldPosition="0">
        <references count="1">
          <reference field="4294967294" count="1" selected="0">
            <x v="2"/>
          </reference>
        </references>
      </pivotArea>
    </chartFormat>
    <chartFormat chart="0" format="1" series="1">
      <pivotArea type="data" outline="0" fieldPosition="0">
        <references count="1">
          <reference field="4294967294" count="1" selected="0">
            <x v="3"/>
          </reference>
        </references>
      </pivotArea>
    </chartFormat>
    <chartFormat chart="0" format="2" series="1">
      <pivotArea type="data" outline="0" fieldPosition="0">
        <references count="1">
          <reference field="4294967294" count="1" selected="0">
            <x v="4"/>
          </reference>
        </references>
      </pivotArea>
    </chartFormat>
    <chartFormat chart="0" format="3" series="1">
      <pivotArea type="data" outline="0" fieldPosition="0">
        <references count="1">
          <reference field="4294967294" count="1" selected="0">
            <x v="5"/>
          </reference>
        </references>
      </pivotArea>
    </chartFormat>
    <chartFormat chart="0" format="4" series="1">
      <pivotArea type="data" outline="0" fieldPosition="0">
        <references count="1">
          <reference field="4294967294" count="1" selected="0">
            <x v="6"/>
          </reference>
        </references>
      </pivotArea>
    </chartFormat>
    <chartFormat chart="0" format="5" series="1">
      <pivotArea type="data" outline="0" fieldPosition="0">
        <references count="1">
          <reference field="4294967294" count="1" selected="0">
            <x v="7"/>
          </reference>
        </references>
      </pivotArea>
    </chartFormat>
    <chartFormat chart="0" format="6" series="1">
      <pivotArea type="data" outline="0" fieldPosition="0">
        <references count="1">
          <reference field="4294967294" count="1" selected="0">
            <x v="8"/>
          </reference>
        </references>
      </pivotArea>
    </chartFormat>
    <chartFormat chart="0" format="7" series="1">
      <pivotArea type="data" outline="0" fieldPosition="0">
        <references count="1">
          <reference field="4294967294" count="1" selected="0">
            <x v="9"/>
          </reference>
        </references>
      </pivotArea>
    </chartFormat>
    <chartFormat chart="0" format="8" series="1">
      <pivotArea type="data" outline="0" fieldPosition="0">
        <references count="1">
          <reference field="4294967294" count="1" selected="0">
            <x v="10"/>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1" format="2" series="1">
      <pivotArea type="data" outline="0" fieldPosition="0">
        <references count="1">
          <reference field="4294967294" count="1" selected="0">
            <x v="2"/>
          </reference>
        </references>
      </pivotArea>
    </chartFormat>
    <chartFormat chart="1" format="3" series="1">
      <pivotArea type="data" outline="0" fieldPosition="0">
        <references count="1">
          <reference field="4294967294" count="1" selected="0">
            <x v="3"/>
          </reference>
        </references>
      </pivotArea>
    </chartFormat>
    <chartFormat chart="1" format="4" series="1">
      <pivotArea type="data" outline="0" fieldPosition="0">
        <references count="1">
          <reference field="4294967294" count="1" selected="0">
            <x v="4"/>
          </reference>
        </references>
      </pivotArea>
    </chartFormat>
    <chartFormat chart="1" format="5" series="1">
      <pivotArea type="data" outline="0" fieldPosition="0">
        <references count="1">
          <reference field="4294967294" count="1" selected="0">
            <x v="5"/>
          </reference>
        </references>
      </pivotArea>
    </chartFormat>
    <chartFormat chart="1" format="6" series="1">
      <pivotArea type="data" outline="0" fieldPosition="0">
        <references count="1">
          <reference field="4294967294" count="1" selected="0">
            <x v="6"/>
          </reference>
        </references>
      </pivotArea>
    </chartFormat>
    <chartFormat chart="1" format="7" series="1">
      <pivotArea type="data" outline="0" fieldPosition="0">
        <references count="1">
          <reference field="4294967294" count="1" selected="0">
            <x v="7"/>
          </reference>
        </references>
      </pivotArea>
    </chartFormat>
    <chartFormat chart="1" format="8" series="1">
      <pivotArea type="data" outline="0" fieldPosition="0">
        <references count="1">
          <reference field="4294967294" count="1" selected="0">
            <x v="8"/>
          </reference>
        </references>
      </pivotArea>
    </chartFormat>
    <chartFormat chart="1" format="9" series="1">
      <pivotArea type="data" outline="0" fieldPosition="0">
        <references count="1">
          <reference field="4294967294" count="1" selected="0">
            <x v="9"/>
          </reference>
        </references>
      </pivotArea>
    </chartFormat>
    <chartFormat chart="1" format="10" series="1">
      <pivotArea type="data" outline="0" fieldPosition="0">
        <references count="1">
          <reference field="4294967294" count="1" selected="0">
            <x v="10"/>
          </reference>
        </references>
      </pivotArea>
    </chartFormat>
    <chartFormat chart="4" format="22" series="1">
      <pivotArea type="data" outline="0" fieldPosition="0">
        <references count="1">
          <reference field="4294967294" count="1" selected="0">
            <x v="0"/>
          </reference>
        </references>
      </pivotArea>
    </chartFormat>
    <chartFormat chart="4" format="23" series="1">
      <pivotArea type="data" outline="0" fieldPosition="0">
        <references count="1">
          <reference field="4294967294" count="1" selected="0">
            <x v="1"/>
          </reference>
        </references>
      </pivotArea>
    </chartFormat>
    <chartFormat chart="4" format="24" series="1">
      <pivotArea type="data" outline="0" fieldPosition="0">
        <references count="1">
          <reference field="4294967294" count="1" selected="0">
            <x v="2"/>
          </reference>
        </references>
      </pivotArea>
    </chartFormat>
    <chartFormat chart="4" format="25" series="1">
      <pivotArea type="data" outline="0" fieldPosition="0">
        <references count="1">
          <reference field="4294967294" count="1" selected="0">
            <x v="3"/>
          </reference>
        </references>
      </pivotArea>
    </chartFormat>
    <chartFormat chart="4" format="26" series="1">
      <pivotArea type="data" outline="0" fieldPosition="0">
        <references count="1">
          <reference field="4294967294" count="1" selected="0">
            <x v="4"/>
          </reference>
        </references>
      </pivotArea>
    </chartFormat>
    <chartFormat chart="4" format="27" series="1">
      <pivotArea type="data" outline="0" fieldPosition="0">
        <references count="1">
          <reference field="4294967294" count="1" selected="0">
            <x v="5"/>
          </reference>
        </references>
      </pivotArea>
    </chartFormat>
    <chartFormat chart="4" format="28" series="1">
      <pivotArea type="data" outline="0" fieldPosition="0">
        <references count="1">
          <reference field="4294967294" count="1" selected="0">
            <x v="6"/>
          </reference>
        </references>
      </pivotArea>
    </chartFormat>
    <chartFormat chart="4" format="29" series="1">
      <pivotArea type="data" outline="0" fieldPosition="0">
        <references count="1">
          <reference field="4294967294" count="1" selected="0">
            <x v="7"/>
          </reference>
        </references>
      </pivotArea>
    </chartFormat>
    <chartFormat chart="4" format="30" series="1">
      <pivotArea type="data" outline="0" fieldPosition="0">
        <references count="1">
          <reference field="4294967294" count="1" selected="0">
            <x v="8"/>
          </reference>
        </references>
      </pivotArea>
    </chartFormat>
    <chartFormat chart="4" format="31" series="1">
      <pivotArea type="data" outline="0" fieldPosition="0">
        <references count="1">
          <reference field="4294967294" count="1" selected="0">
            <x v="9"/>
          </reference>
        </references>
      </pivotArea>
    </chartFormat>
    <chartFormat chart="4" format="32" series="1">
      <pivotArea type="data" outline="0" fieldPosition="0">
        <references count="1">
          <reference field="4294967294" count="1" selected="0">
            <x v="10"/>
          </reference>
        </references>
      </pivotArea>
    </chartFormat>
  </chartFormats>
  <pivotTableStyleInfo name="PivotStyleLight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35694A5-8F5B-4CBB-A01F-08199BC15D25}" name="PivotTable3" cacheId="0" applyNumberFormats="0" applyBorderFormats="0" applyFontFormats="0" applyPatternFormats="0" applyAlignmentFormats="0" applyWidthHeightFormats="1" dataCaption="Values" showMissing="0" updatedVersion="6" minRefreshableVersion="3" itemPrintTitles="1" createdVersion="6" indent="0" outline="1" outlineData="1" multipleFieldFilters="0" chartFormat="5">
  <location ref="B4:E8" firstHeaderRow="0" firstDataRow="1" firstDataCol="1"/>
  <pivotFields count="25">
    <pivotField axis="axisRow" showAll="0" sortType="descending">
      <items count="5">
        <item x="2"/>
        <item x="1"/>
        <item m="1" x="3"/>
        <item x="0"/>
        <item t="default"/>
      </items>
    </pivotField>
    <pivotField showAll="0"/>
    <pivotField showAll="0"/>
    <pivotField showAll="0"/>
    <pivotField showAll="0"/>
    <pivotField showAll="0">
      <items count="9">
        <item m="1" x="7"/>
        <item sd="0" x="6"/>
        <item sd="0" x="5"/>
        <item sd="0" x="4"/>
        <item sd="0" x="3"/>
        <item sd="0" x="2"/>
        <item sd="0" x="1"/>
        <item sd="0" x="0"/>
        <item t="default"/>
      </items>
    </pivotField>
    <pivotField showAll="0">
      <items count="23">
        <item m="1" x="18"/>
        <item m="1" x="20"/>
        <item m="1" x="12"/>
        <item m="1" x="17"/>
        <item m="1" x="19"/>
        <item m="1" x="15"/>
        <item m="1" x="11"/>
        <item m="1" x="16"/>
        <item m="1" x="21"/>
        <item m="1" x="13"/>
        <item m="1" x="14"/>
        <item sd="0" x="0"/>
        <item sd="0" x="1"/>
        <item sd="0" x="2"/>
        <item sd="0" x="3"/>
        <item sd="0" x="4"/>
        <item sd="0" x="5"/>
        <item sd="0" x="6"/>
        <item sd="0" x="7"/>
        <item sd="0" x="8"/>
        <item sd="0" x="9"/>
        <item sd="0" x="10"/>
        <item t="default"/>
      </items>
    </pivotField>
    <pivotField showAll="0">
      <items count="86">
        <item sd="0" x="0"/>
        <item sd="0" x="1"/>
        <item sd="0" x="10"/>
        <item sd="0" x="2"/>
        <item sd="0" x="3"/>
        <item sd="0" x="11"/>
        <item x="66"/>
        <item sd="0" x="21"/>
        <item sd="0" x="4"/>
        <item sd="0" x="5"/>
        <item sd="0" x="6"/>
        <item sd="0" x="12"/>
        <item sd="0" x="13"/>
        <item sd="0" x="7"/>
        <item sd="0" x="8"/>
        <item sd="0" x="9"/>
        <item sd="0" x="14"/>
        <item sd="0" x="15"/>
        <item m="1" x="79"/>
        <item sd="0" x="16"/>
        <item sd="0" x="17"/>
        <item sd="0" x="18"/>
        <item sd="0" x="19"/>
        <item x="67"/>
        <item sd="0" x="20"/>
        <item x="68"/>
        <item m="1" x="78"/>
        <item sd="0" x="22"/>
        <item sd="0" x="24"/>
        <item sd="0" x="25"/>
        <item m="1" x="80"/>
        <item sd="0" x="26"/>
        <item sd="0" x="27"/>
        <item sd="0" x="28"/>
        <item m="1" x="81"/>
        <item sd="0" x="29"/>
        <item sd="0" x="30"/>
        <item sd="0" x="23"/>
        <item sd="0" x="31"/>
        <item m="1" x="77"/>
        <item sd="0" x="32"/>
        <item sd="0" x="33"/>
        <item sd="0" x="34"/>
        <item m="1" x="84"/>
        <item sd="0" x="35"/>
        <item sd="0" x="36"/>
        <item sd="0" x="37"/>
        <item sd="0" x="38"/>
        <item m="1" x="83"/>
        <item sd="0" x="39"/>
        <item sd="0" x="40"/>
        <item sd="0" x="41"/>
        <item sd="0" x="44"/>
        <item sd="0" x="42"/>
        <item sd="0" x="43"/>
        <item sd="0" x="45"/>
        <item sd="0" x="46"/>
        <item x="73"/>
        <item x="74"/>
        <item sd="0" x="47"/>
        <item sd="0" x="48"/>
        <item sd="0" x="49"/>
        <item x="75"/>
        <item x="76"/>
        <item x="69"/>
        <item x="70"/>
        <item x="71"/>
        <item x="72"/>
        <item sd="0" x="50"/>
        <item m="1" x="82"/>
        <item sd="0" x="51"/>
        <item sd="0" x="52"/>
        <item sd="0" x="53"/>
        <item sd="0" x="54"/>
        <item sd="0" x="55"/>
        <item sd="0" x="56"/>
        <item sd="0" x="57"/>
        <item sd="0" x="58"/>
        <item sd="0" x="59"/>
        <item sd="0" x="60"/>
        <item sd="0" x="61"/>
        <item sd="0" x="62"/>
        <item sd="0" x="63"/>
        <item sd="0" x="64"/>
        <item sd="0" x="65"/>
        <item t="default"/>
      </items>
    </pivotField>
    <pivotField showAll="0">
      <items count="8">
        <item x="0"/>
        <item x="3"/>
        <item x="1"/>
        <item x="4"/>
        <item x="5"/>
        <item x="2"/>
        <item x="6"/>
        <item t="default"/>
      </items>
    </pivotField>
    <pivotField showAll="0"/>
    <pivotField numFmtId="43" showAll="0"/>
    <pivotField showAll="0"/>
    <pivotField numFmtId="43" showAll="0"/>
    <pivotField numFmtId="43" showAll="0"/>
    <pivotField numFmtId="43" showAll="0"/>
    <pivotField numFmtId="43" showAll="0"/>
    <pivotField numFmtId="43" showAll="0"/>
    <pivotField numFmtId="43" showAll="0"/>
    <pivotField numFmtId="43"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1">
    <field x="0"/>
  </rowFields>
  <rowItems count="4">
    <i>
      <x/>
    </i>
    <i>
      <x v="1"/>
    </i>
    <i>
      <x v="3"/>
    </i>
    <i t="grand">
      <x/>
    </i>
  </rowItems>
  <colFields count="1">
    <field x="-2"/>
  </colFields>
  <colItems count="3">
    <i>
      <x/>
    </i>
    <i i="1">
      <x v="1"/>
    </i>
    <i i="2">
      <x v="2"/>
    </i>
  </colItems>
  <dataFields count="3">
    <dataField name="Sum of Field1" fld="22" baseField="0" baseItem="0" numFmtId="10"/>
    <dataField name="Sum of Field2" fld="23" baseField="0" baseItem="0" numFmtId="10"/>
    <dataField name="Sum of Field3" fld="24" baseField="0" baseItem="0" numFmtId="10"/>
  </dataFields>
  <formats count="10">
    <format dxfId="356">
      <pivotArea outline="0" collapsedLevelsAreSubtotals="1" fieldPosition="0"/>
    </format>
    <format dxfId="355">
      <pivotArea outline="0" fieldPosition="0">
        <references count="1">
          <reference field="4294967294" count="1">
            <x v="0"/>
          </reference>
        </references>
      </pivotArea>
    </format>
    <format dxfId="354">
      <pivotArea dataOnly="0" labelOnly="1" outline="0" fieldPosition="0">
        <references count="1">
          <reference field="4294967294" count="1">
            <x v="0"/>
          </reference>
        </references>
      </pivotArea>
    </format>
    <format dxfId="353">
      <pivotArea dataOnly="0" labelOnly="1" outline="0" fieldPosition="0">
        <references count="1">
          <reference field="4294967294" count="1">
            <x v="0"/>
          </reference>
        </references>
      </pivotArea>
    </format>
    <format dxfId="352">
      <pivotArea outline="0" fieldPosition="0">
        <references count="1">
          <reference field="4294967294" count="1">
            <x v="1"/>
          </reference>
        </references>
      </pivotArea>
    </format>
    <format dxfId="351">
      <pivotArea outline="0" fieldPosition="0">
        <references count="1">
          <reference field="4294967294" count="1">
            <x v="2"/>
          </reference>
        </references>
      </pivotArea>
    </format>
    <format dxfId="350">
      <pivotArea dataOnly="0" labelOnly="1" outline="0" fieldPosition="0">
        <references count="1">
          <reference field="4294967294" count="1">
            <x v="2"/>
          </reference>
        </references>
      </pivotArea>
    </format>
    <format dxfId="349">
      <pivotArea dataOnly="0" labelOnly="1" outline="0" fieldPosition="0">
        <references count="1">
          <reference field="4294967294" count="1">
            <x v="2"/>
          </reference>
        </references>
      </pivotArea>
    </format>
    <format dxfId="348">
      <pivotArea dataOnly="0" labelOnly="1" outline="0" fieldPosition="0">
        <references count="1">
          <reference field="4294967294" count="1">
            <x v="1"/>
          </reference>
        </references>
      </pivotArea>
    </format>
    <format dxfId="347">
      <pivotArea dataOnly="0" labelOnly="1" outline="0" fieldPosition="0">
        <references count="1">
          <reference field="4294967294" count="1">
            <x v="1"/>
          </reference>
        </references>
      </pivotArea>
    </format>
  </formats>
  <chartFormats count="9">
    <chartFormat chart="0" format="2" series="1">
      <pivotArea type="data" outline="0" fieldPosition="0">
        <references count="1">
          <reference field="4294967294" count="1" selected="0">
            <x v="0"/>
          </reference>
        </references>
      </pivotArea>
    </chartFormat>
    <chartFormat chart="0" format="5" series="1">
      <pivotArea type="data" outline="0" fieldPosition="0">
        <references count="1">
          <reference field="4294967294" count="1" selected="0">
            <x v="1"/>
          </reference>
        </references>
      </pivotArea>
    </chartFormat>
    <chartFormat chart="0" format="8" series="1">
      <pivotArea type="data" outline="0" fieldPosition="0">
        <references count="1">
          <reference field="4294967294" count="1" selected="0">
            <x v="2"/>
          </reference>
        </references>
      </pivotArea>
    </chartFormat>
    <chartFormat chart="4" format="16" series="1">
      <pivotArea type="data" outline="0" fieldPosition="0">
        <references count="1">
          <reference field="4294967294" count="1" selected="0">
            <x v="0"/>
          </reference>
        </references>
      </pivotArea>
    </chartFormat>
    <chartFormat chart="4" format="17" series="1">
      <pivotArea type="data" outline="0" fieldPosition="0">
        <references count="1">
          <reference field="4294967294" count="1" selected="0">
            <x v="1"/>
          </reference>
        </references>
      </pivotArea>
    </chartFormat>
    <chartFormat chart="4" format="18" series="1">
      <pivotArea type="data" outline="0" fieldPosition="0">
        <references count="1">
          <reference field="4294967294" count="1" selected="0">
            <x v="2"/>
          </reference>
        </references>
      </pivotArea>
    </chartFormat>
    <chartFormat chart="4" format="19">
      <pivotArea type="data" outline="0" fieldPosition="0">
        <references count="2">
          <reference field="4294967294" count="1" selected="0">
            <x v="1"/>
          </reference>
          <reference field="0" count="1" selected="0">
            <x v="3"/>
          </reference>
        </references>
      </pivotArea>
    </chartFormat>
    <chartFormat chart="4" format="20">
      <pivotArea type="data" outline="0" fieldPosition="0">
        <references count="2">
          <reference field="4294967294" count="1" selected="0">
            <x v="1"/>
          </reference>
          <reference field="0" count="1" selected="0">
            <x v="1"/>
          </reference>
        </references>
      </pivotArea>
    </chartFormat>
    <chartFormat chart="4" format="21">
      <pivotArea type="data" outline="0" fieldPosition="0">
        <references count="2">
          <reference field="4294967294" count="1" selected="0">
            <x v="1"/>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92B0076-DE35-4986-ABAA-E97252A9C766}" name="PivotRevenue" cacheId="1" applyNumberFormats="0" applyBorderFormats="0" applyFontFormats="0" applyPatternFormats="0" applyAlignmentFormats="0" applyWidthHeightFormats="1" dataCaption="Values" errorCaption=" " showError="1" showMissing="0" updatedVersion="6" minRefreshableVersion="3" itemPrintTitles="1" createdVersion="6" indent="0" outline="1" outlineData="1" multipleFieldFilters="0" chartFormat="16">
  <location ref="B3:E7" firstHeaderRow="0" firstDataRow="1" firstDataCol="1"/>
  <pivotFields count="27">
    <pivotField axis="axisRow" multipleItemSelectionAllowed="1" showAll="0">
      <items count="5">
        <item m="1" x="3"/>
        <item x="2"/>
        <item x="1"/>
        <item x="0"/>
        <item t="default"/>
      </items>
    </pivotField>
    <pivotField showAll="0"/>
    <pivotField showAll="0"/>
    <pivotField showAll="0"/>
    <pivotField showAll="0"/>
    <pivotField showAll="0"/>
    <pivotField showAll="0"/>
    <pivotField showAll="0"/>
    <pivotField showAll="0" sortType="descending"/>
    <pivotField showAll="0" sortType="descending">
      <items count="27">
        <item m="1" x="20"/>
        <item m="1" x="24"/>
        <item x="16"/>
        <item m="1" x="22"/>
        <item m="1" x="21"/>
        <item x="8"/>
        <item m="1" x="19"/>
        <item x="5"/>
        <item x="3"/>
        <item x="18"/>
        <item x="15"/>
        <item m="1" x="23"/>
        <item x="7"/>
        <item x="6"/>
        <item x="2"/>
        <item x="4"/>
        <item x="17"/>
        <item m="1" x="25"/>
        <item x="14"/>
        <item x="1"/>
        <item x="11"/>
        <item x="10"/>
        <item x="9"/>
        <item x="0"/>
        <item x="13"/>
        <item x="12"/>
        <item t="default"/>
      </items>
    </pivotField>
    <pivotField numFmtId="43" showAll="0"/>
    <pivotField showAll="0"/>
    <pivotField numFmtId="43" showAll="0"/>
    <pivotField numFmtId="43" showAll="0"/>
    <pivotField showAll="0"/>
    <pivotField numFmtId="43" showAll="0"/>
    <pivotField numFmtId="43" showAll="0"/>
    <pivotField numFmtId="43" showAll="0"/>
    <pivotField showAll="0"/>
    <pivotField numFmtId="43" showAll="0"/>
    <pivotField numFmtId="43"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1">
    <field x="0"/>
  </rowFields>
  <rowItems count="4">
    <i>
      <x v="1"/>
    </i>
    <i>
      <x v="2"/>
    </i>
    <i>
      <x v="3"/>
    </i>
    <i t="grand">
      <x/>
    </i>
  </rowItems>
  <colFields count="1">
    <field x="-2"/>
  </colFields>
  <colItems count="3">
    <i>
      <x/>
    </i>
    <i i="1">
      <x v="1"/>
    </i>
    <i i="2">
      <x v="2"/>
    </i>
  </colItems>
  <dataFields count="3">
    <dataField name="2019 % of Budget." fld="24" baseField="9" baseItem="2" numFmtId="10"/>
    <dataField name="2018 % of Total." fld="25" baseField="9" baseItem="2" numFmtId="10"/>
    <dataField name="2017 % of Total." fld="26" baseField="9" baseItem="2" numFmtId="10"/>
  </dataFields>
  <formats count="7">
    <format dxfId="346">
      <pivotArea outline="0" collapsedLevelsAreSubtotals="1" fieldPosition="0"/>
    </format>
    <format dxfId="345">
      <pivotArea field="0" type="button" dataOnly="0" labelOnly="1" outline="0" axis="axisRow" fieldPosition="0"/>
    </format>
    <format dxfId="344">
      <pivotArea outline="0" fieldPosition="0">
        <references count="1">
          <reference field="4294967294" count="1">
            <x v="0"/>
          </reference>
        </references>
      </pivotArea>
    </format>
    <format dxfId="343">
      <pivotArea outline="0" fieldPosition="0">
        <references count="1">
          <reference field="4294967294" count="1">
            <x v="1"/>
          </reference>
        </references>
      </pivotArea>
    </format>
    <format dxfId="342">
      <pivotArea outline="0" fieldPosition="0">
        <references count="1">
          <reference field="4294967294" count="1">
            <x v="2"/>
          </reference>
        </references>
      </pivotArea>
    </format>
    <format dxfId="341">
      <pivotArea dataOnly="0" labelOnly="1" outline="0" fieldPosition="0">
        <references count="1">
          <reference field="4294967294" count="3">
            <x v="0"/>
            <x v="1"/>
            <x v="2"/>
          </reference>
        </references>
      </pivotArea>
    </format>
    <format dxfId="340">
      <pivotArea dataOnly="0" labelOnly="1" outline="0" fieldPosition="0">
        <references count="1">
          <reference field="4294967294" count="3">
            <x v="0"/>
            <x v="1"/>
            <x v="2"/>
          </reference>
        </references>
      </pivotArea>
    </format>
  </formats>
  <chartFormats count="9">
    <chartFormat chart="7" format="12" series="1">
      <pivotArea type="data" outline="0" fieldPosition="0">
        <references count="1">
          <reference field="4294967294" count="1" selected="0">
            <x v="0"/>
          </reference>
        </references>
      </pivotArea>
    </chartFormat>
    <chartFormat chart="7" format="13" series="1">
      <pivotArea type="data" outline="0" fieldPosition="0">
        <references count="1">
          <reference field="4294967294" count="1" selected="0">
            <x v="1"/>
          </reference>
        </references>
      </pivotArea>
    </chartFormat>
    <chartFormat chart="7" format="14" series="1">
      <pivotArea type="data" outline="0" fieldPosition="0">
        <references count="1">
          <reference field="4294967294" count="1" selected="0">
            <x v="2"/>
          </reference>
        </references>
      </pivotArea>
    </chartFormat>
    <chartFormat chart="13" format="18" series="1">
      <pivotArea type="data" outline="0" fieldPosition="0">
        <references count="1">
          <reference field="4294967294" count="1" selected="0">
            <x v="0"/>
          </reference>
        </references>
      </pivotArea>
    </chartFormat>
    <chartFormat chart="13" format="19" series="1">
      <pivotArea type="data" outline="0" fieldPosition="0">
        <references count="1">
          <reference field="4294967294" count="1" selected="0">
            <x v="1"/>
          </reference>
        </references>
      </pivotArea>
    </chartFormat>
    <chartFormat chart="13" format="20" series="1">
      <pivotArea type="data" outline="0" fieldPosition="0">
        <references count="1">
          <reference field="4294967294" count="1" selected="0">
            <x v="2"/>
          </reference>
        </references>
      </pivotArea>
    </chartFormat>
    <chartFormat chart="14" format="21" series="1">
      <pivotArea type="data" outline="0" fieldPosition="0">
        <references count="1">
          <reference field="4294967294" count="1" selected="0">
            <x v="0"/>
          </reference>
        </references>
      </pivotArea>
    </chartFormat>
    <chartFormat chart="14" format="22" series="1">
      <pivotArea type="data" outline="0" fieldPosition="0">
        <references count="1">
          <reference field="4294967294" count="1" selected="0">
            <x v="1"/>
          </reference>
        </references>
      </pivotArea>
    </chartFormat>
    <chartFormat chart="14" format="23" series="1">
      <pivotArea type="data" outline="0" fieldPosition="0">
        <references count="1">
          <reference field="4294967294" count="1" selected="0">
            <x v="2"/>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8E65BBD-7CB1-4B99-A9CF-CCEF6F112BFC}" name="PivotRevenue" cacheId="1" applyNumberFormats="0" applyBorderFormats="0" applyFontFormats="0" applyPatternFormats="0" applyAlignmentFormats="0" applyWidthHeightFormats="1" dataCaption="Values" updatedVersion="6" minRefreshableVersion="3" itemPrintTitles="1" createdVersion="6" indent="0" outline="1" outlineData="1" multipleFieldFilters="0" chartFormat="3">
  <location ref="B3:H34" firstHeaderRow="0" firstDataRow="1" firstDataCol="1"/>
  <pivotFields count="27">
    <pivotField axis="axisRow" showAll="0">
      <items count="5">
        <item x="0"/>
        <item m="1" x="3"/>
        <item x="1"/>
        <item x="2"/>
        <item t="default"/>
      </items>
    </pivotField>
    <pivotField showAll="0"/>
    <pivotField axis="axisRow" showAll="0">
      <items count="105">
        <item x="54"/>
        <item x="4"/>
        <item x="6"/>
        <item x="16"/>
        <item x="17"/>
        <item x="101"/>
        <item x="2"/>
        <item x="15"/>
        <item x="23"/>
        <item x="24"/>
        <item x="51"/>
        <item x="35"/>
        <item x="44"/>
        <item x="8"/>
        <item x="13"/>
        <item x="28"/>
        <item x="34"/>
        <item x="49"/>
        <item x="48"/>
        <item x="22"/>
        <item x="29"/>
        <item x="32"/>
        <item x="31"/>
        <item x="39"/>
        <item x="72"/>
        <item x="66"/>
        <item x="5"/>
        <item x="33"/>
        <item x="79"/>
        <item x="46"/>
        <item x="25"/>
        <item x="40"/>
        <item x="57"/>
        <item x="36"/>
        <item x="70"/>
        <item x="75"/>
        <item x="73"/>
        <item x="68"/>
        <item x="9"/>
        <item x="90"/>
        <item x="93"/>
        <item x="50"/>
        <item x="52"/>
        <item x="100"/>
        <item x="89"/>
        <item x="61"/>
        <item x="7"/>
        <item x="99"/>
        <item x="84"/>
        <item x="82"/>
        <item x="63"/>
        <item x="88"/>
        <item x="77"/>
        <item x="45"/>
        <item x="30"/>
        <item x="37"/>
        <item x="80"/>
        <item x="43"/>
        <item x="21"/>
        <item x="47"/>
        <item x="67"/>
        <item x="102"/>
        <item x="58"/>
        <item x="19"/>
        <item x="18"/>
        <item x="59"/>
        <item x="64"/>
        <item x="92"/>
        <item x="78"/>
        <item x="60"/>
        <item x="38"/>
        <item x="3"/>
        <item x="14"/>
        <item x="74"/>
        <item x="62"/>
        <item x="103"/>
        <item x="69"/>
        <item x="26"/>
        <item x="96"/>
        <item x="95"/>
        <item x="97"/>
        <item x="65"/>
        <item x="56"/>
        <item x="11"/>
        <item x="42"/>
        <item x="41"/>
        <item x="10"/>
        <item x="12"/>
        <item x="27"/>
        <item x="81"/>
        <item x="91"/>
        <item x="20"/>
        <item x="1"/>
        <item x="55"/>
        <item x="85"/>
        <item x="94"/>
        <item x="83"/>
        <item x="0"/>
        <item x="86"/>
        <item x="71"/>
        <item x="87"/>
        <item x="76"/>
        <item x="98"/>
        <item x="53"/>
        <item t="default"/>
      </items>
    </pivotField>
    <pivotField showAll="0"/>
    <pivotField showAll="0"/>
    <pivotField showAll="0"/>
    <pivotField showAll="0"/>
    <pivotField showAll="0"/>
    <pivotField axis="axisRow" showAll="0">
      <items count="16">
        <item sd="0" x="8"/>
        <item sd="0" x="9"/>
        <item sd="0" x="0"/>
        <item sd="0" x="1"/>
        <item sd="0" x="10"/>
        <item sd="0" x="13"/>
        <item sd="0" x="4"/>
        <item sd="0" x="2"/>
        <item sd="0" x="6"/>
        <item m="1" x="14"/>
        <item sd="0" x="11"/>
        <item sd="0" x="3"/>
        <item sd="0" x="5"/>
        <item sd="0" x="7"/>
        <item sd="0" x="12"/>
        <item t="default"/>
      </items>
    </pivotField>
    <pivotField showAll="0"/>
    <pivotField numFmtId="43" showAll="0"/>
    <pivotField showAll="0"/>
    <pivotField dataField="1" numFmtId="43" showAll="0"/>
    <pivotField dataField="1" numFmtId="43" showAll="0"/>
    <pivotField showAll="0"/>
    <pivotField numFmtId="43" showAll="0"/>
    <pivotField dataField="1" numFmtId="43" showAll="0"/>
    <pivotField dataField="1" numFmtId="43" showAll="0"/>
    <pivotField showAll="0"/>
    <pivotField dataField="1" numFmtId="43" showAll="0"/>
    <pivotField dataField="1" numFmtId="43"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s>
  <rowFields count="3">
    <field x="0"/>
    <field x="8"/>
    <field x="2"/>
  </rowFields>
  <rowItems count="31">
    <i>
      <x/>
    </i>
    <i r="1">
      <x/>
    </i>
    <i r="1">
      <x v="1"/>
    </i>
    <i r="1">
      <x v="2"/>
    </i>
    <i r="1">
      <x v="3"/>
    </i>
    <i r="1">
      <x v="4"/>
    </i>
    <i r="1">
      <x v="6"/>
    </i>
    <i r="1">
      <x v="7"/>
    </i>
    <i r="1">
      <x v="8"/>
    </i>
    <i r="1">
      <x v="10"/>
    </i>
    <i r="1">
      <x v="11"/>
    </i>
    <i r="1">
      <x v="12"/>
    </i>
    <i r="1">
      <x v="13"/>
    </i>
    <i r="1">
      <x v="14"/>
    </i>
    <i>
      <x v="2"/>
    </i>
    <i r="1">
      <x v="2"/>
    </i>
    <i r="1">
      <x v="4"/>
    </i>
    <i r="1">
      <x v="5"/>
    </i>
    <i r="1">
      <x v="10"/>
    </i>
    <i r="1">
      <x v="11"/>
    </i>
    <i r="1">
      <x v="12"/>
    </i>
    <i r="1">
      <x v="14"/>
    </i>
    <i>
      <x v="3"/>
    </i>
    <i r="1">
      <x v="2"/>
    </i>
    <i r="1">
      <x v="3"/>
    </i>
    <i r="1">
      <x v="4"/>
    </i>
    <i r="1">
      <x v="7"/>
    </i>
    <i r="1">
      <x v="10"/>
    </i>
    <i r="1">
      <x v="11"/>
    </i>
    <i r="1">
      <x v="14"/>
    </i>
    <i t="grand">
      <x/>
    </i>
  </rowItems>
  <colFields count="1">
    <field x="-2"/>
  </colFields>
  <colItems count="6">
    <i>
      <x/>
    </i>
    <i i="1">
      <x v="1"/>
    </i>
    <i i="2">
      <x v="2"/>
    </i>
    <i i="3">
      <x v="3"/>
    </i>
    <i i="4">
      <x v="4"/>
    </i>
    <i i="5">
      <x v="5"/>
    </i>
  </colItems>
  <dataFields count="6">
    <dataField name="Sum of 2019_x000a_ Total Budget" fld="12" baseField="0" baseItem="0"/>
    <dataField name="Sum of 2019_x000a_ YTD Activity_x000a_ Through March" fld="13" baseField="0" baseItem="0"/>
    <dataField name="Sum of 2018_x000a_ Total Activity" fld="16" baseField="0" baseItem="0"/>
    <dataField name="Sum of 2018_x000a_ YTD Activity_x000a_ Through March" fld="17" baseField="0" baseItem="0"/>
    <dataField name="Sum of 2017_x000a_ Total Activity" fld="19" baseField="0" baseItem="0"/>
    <dataField name="Sum of 2017_x000a_ YTD Activity_x000a_ Through March" fld="20" baseField="0" baseItem="0"/>
  </dataFields>
  <formats count="5">
    <format dxfId="339">
      <pivotArea outline="0" collapsedLevelsAreSubtotals="1" fieldPosition="0"/>
    </format>
    <format dxfId="338">
      <pivotArea dataOnly="0" labelOnly="1" outline="0" fieldPosition="0">
        <references count="1">
          <reference field="4294967294" count="6">
            <x v="0"/>
            <x v="1"/>
            <x v="2"/>
            <x v="3"/>
            <x v="4"/>
            <x v="5"/>
          </reference>
        </references>
      </pivotArea>
    </format>
    <format dxfId="337">
      <pivotArea field="0" type="button" dataOnly="0" labelOnly="1" outline="0" axis="axisRow" fieldPosition="0"/>
    </format>
    <format dxfId="336">
      <pivotArea dataOnly="0" labelOnly="1" outline="0" fieldPosition="0">
        <references count="1">
          <reference field="4294967294" count="6">
            <x v="0"/>
            <x v="1"/>
            <x v="2"/>
            <x v="3"/>
            <x v="4"/>
            <x v="5"/>
          </reference>
        </references>
      </pivotArea>
    </format>
    <format dxfId="335">
      <pivotArea dataOnly="0" labelOnly="1" outline="0" fieldPosition="0">
        <references count="1">
          <reference field="4294967294" count="6">
            <x v="0"/>
            <x v="1"/>
            <x v="2"/>
            <x v="3"/>
            <x v="4"/>
            <x v="5"/>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EF678A2D-0248-4573-AED3-D08CC608C4EB}" name="PivotTable3" cacheId="0" applyNumberFormats="0" applyBorderFormats="0" applyFontFormats="0" applyPatternFormats="0" applyAlignmentFormats="0" applyWidthHeightFormats="1" dataCaption="Values" showMissing="0" updatedVersion="6" minRefreshableVersion="3" itemPrintTitles="1" createdVersion="6" indent="0" outline="1" outlineData="1" multipleFieldFilters="0" chartFormat="1">
  <location ref="B4:K21" firstHeaderRow="0" firstDataRow="1" firstDataCol="1" rowPageCount="1" colPageCount="1"/>
  <pivotFields count="25">
    <pivotField axis="axisRow" showAll="0">
      <items count="5">
        <item x="0"/>
        <item m="1" x="3"/>
        <item x="1"/>
        <item x="2"/>
        <item t="default"/>
      </items>
    </pivotField>
    <pivotField showAll="0"/>
    <pivotField showAll="0"/>
    <pivotField showAll="0"/>
    <pivotField showAll="0"/>
    <pivotField axis="axisRow" showAll="0">
      <items count="9">
        <item sd="0" x="0"/>
        <item m="1" x="7"/>
        <item sd="0" x="1"/>
        <item sd="0" x="2"/>
        <item sd="0" x="3"/>
        <item sd="0" x="4"/>
        <item sd="0" x="5"/>
        <item sd="0" x="6"/>
        <item t="default"/>
      </items>
    </pivotField>
    <pivotField axis="axisRow" showAll="0">
      <items count="23">
        <item m="1" x="18"/>
        <item m="1" x="20"/>
        <item m="1" x="12"/>
        <item m="1" x="17"/>
        <item m="1" x="19"/>
        <item m="1" x="15"/>
        <item m="1" x="11"/>
        <item m="1" x="16"/>
        <item m="1" x="21"/>
        <item m="1" x="13"/>
        <item m="1" x="14"/>
        <item sd="0" x="0"/>
        <item x="1"/>
        <item sd="0" x="2"/>
        <item sd="0" x="3"/>
        <item sd="0" x="4"/>
        <item sd="0" x="5"/>
        <item sd="0" x="6"/>
        <item sd="0" x="7"/>
        <item sd="0" x="8"/>
        <item sd="0" x="9"/>
        <item sd="0" x="10"/>
        <item t="default"/>
      </items>
    </pivotField>
    <pivotField axis="axisRow" showAll="0">
      <items count="86">
        <item sd="0" x="0"/>
        <item sd="0" x="1"/>
        <item sd="0" x="10"/>
        <item sd="0" x="2"/>
        <item sd="0" x="3"/>
        <item sd="0" x="11"/>
        <item x="66"/>
        <item sd="0" x="21"/>
        <item sd="0" x="4"/>
        <item sd="0" x="5"/>
        <item sd="0" x="6"/>
        <item sd="0" x="12"/>
        <item sd="0" x="13"/>
        <item sd="0" x="7"/>
        <item sd="0" x="8"/>
        <item sd="0" x="9"/>
        <item sd="0" x="14"/>
        <item sd="0" x="15"/>
        <item m="1" x="79"/>
        <item sd="0" x="16"/>
        <item sd="0" x="17"/>
        <item sd="0" x="18"/>
        <item sd="0" x="19"/>
        <item x="67"/>
        <item sd="0" x="20"/>
        <item x="68"/>
        <item m="1" x="78"/>
        <item sd="0" x="22"/>
        <item sd="0" x="24"/>
        <item sd="0" x="25"/>
        <item m="1" x="80"/>
        <item sd="0" x="26"/>
        <item sd="0" x="27"/>
        <item sd="0" x="28"/>
        <item m="1" x="81"/>
        <item sd="0" x="29"/>
        <item sd="0" x="30"/>
        <item sd="0" x="23"/>
        <item sd="0" x="31"/>
        <item m="1" x="77"/>
        <item sd="0" x="32"/>
        <item sd="0" x="33"/>
        <item sd="0" x="34"/>
        <item m="1" x="84"/>
        <item sd="0" x="35"/>
        <item sd="0" x="36"/>
        <item sd="0" x="37"/>
        <item sd="0" x="38"/>
        <item m="1" x="83"/>
        <item sd="0" x="39"/>
        <item sd="0" x="40"/>
        <item sd="0" x="41"/>
        <item sd="0" x="44"/>
        <item sd="0" x="42"/>
        <item sd="0" x="43"/>
        <item sd="0" x="45"/>
        <item sd="0" x="46"/>
        <item x="73"/>
        <item x="74"/>
        <item sd="0" x="47"/>
        <item sd="0" x="48"/>
        <item sd="0" x="49"/>
        <item x="75"/>
        <item x="76"/>
        <item x="69"/>
        <item x="70"/>
        <item x="71"/>
        <item x="72"/>
        <item sd="0" x="50"/>
        <item m="1" x="82"/>
        <item sd="0" x="51"/>
        <item sd="0" x="52"/>
        <item sd="0" x="53"/>
        <item sd="0" x="54"/>
        <item sd="0" x="55"/>
        <item sd="0" x="56"/>
        <item sd="0" x="57"/>
        <item sd="0" x="58"/>
        <item sd="0" x="59"/>
        <item sd="0" x="60"/>
        <item sd="0" x="61"/>
        <item sd="0" x="62"/>
        <item sd="0" x="63"/>
        <item sd="0" x="64"/>
        <item sd="0" x="65"/>
        <item t="default"/>
      </items>
    </pivotField>
    <pivotField axis="axisPage" showAll="0">
      <items count="8">
        <item x="0"/>
        <item x="3"/>
        <item x="1"/>
        <item x="4"/>
        <item x="5"/>
        <item x="2"/>
        <item x="6"/>
        <item t="default"/>
      </items>
    </pivotField>
    <pivotField showAll="0"/>
    <pivotField numFmtId="43" showAll="0"/>
    <pivotField showAll="0"/>
    <pivotField dataField="1" numFmtId="43" showAll="0"/>
    <pivotField dataField="1" numFmtId="43" showAll="0"/>
    <pivotField numFmtId="43" showAll="0"/>
    <pivotField dataField="1" numFmtId="43" showAll="0"/>
    <pivotField dataField="1" numFmtId="43" showAll="0"/>
    <pivotField dataField="1" numFmtId="43" showAll="0"/>
    <pivotField dataField="1" numFmtId="43"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s>
  <rowFields count="4">
    <field x="0"/>
    <field x="5"/>
    <field x="6"/>
    <field x="7"/>
  </rowFields>
  <rowItems count="17">
    <i>
      <x/>
    </i>
    <i r="1">
      <x/>
    </i>
    <i r="1">
      <x v="2"/>
    </i>
    <i r="1">
      <x v="3"/>
    </i>
    <i r="1">
      <x v="4"/>
    </i>
    <i r="1">
      <x v="5"/>
    </i>
    <i r="1">
      <x v="6"/>
    </i>
    <i r="1">
      <x v="7"/>
    </i>
    <i>
      <x v="2"/>
    </i>
    <i r="1">
      <x/>
    </i>
    <i r="1">
      <x v="6"/>
    </i>
    <i r="1">
      <x v="7"/>
    </i>
    <i>
      <x v="3"/>
    </i>
    <i r="1">
      <x/>
    </i>
    <i r="1">
      <x v="6"/>
    </i>
    <i r="1">
      <x v="7"/>
    </i>
    <i t="grand">
      <x/>
    </i>
  </rowItems>
  <colFields count="1">
    <field x="-2"/>
  </colFields>
  <colItems count="9">
    <i>
      <x/>
    </i>
    <i i="1">
      <x v="1"/>
    </i>
    <i i="2">
      <x v="2"/>
    </i>
    <i i="3">
      <x v="3"/>
    </i>
    <i i="4">
      <x v="4"/>
    </i>
    <i i="5">
      <x v="5"/>
    </i>
    <i i="6">
      <x v="6"/>
    </i>
    <i i="7">
      <x v="7"/>
    </i>
    <i i="8">
      <x v="8"/>
    </i>
  </colItems>
  <pageFields count="1">
    <pageField fld="8" hier="-1"/>
  </pageFields>
  <dataFields count="9">
    <dataField name="Sum of 2019_x000a_ Total Budget" fld="12" baseField="0" baseItem="0"/>
    <dataField name="Sum of 2019 1st Qtr" fld="13" baseField="0" baseItem="0"/>
    <dataField name="Sum of Field1" fld="22" baseField="0" baseItem="0" numFmtId="10"/>
    <dataField name="Sum of 2018_x000a_ Total Activity" fld="16" baseField="0" baseItem="0"/>
    <dataField name="Sum of 2018 1st Qtr" fld="15" baseField="0" baseItem="0"/>
    <dataField name="Sum of Field2" fld="23" baseField="0" baseItem="0" numFmtId="10"/>
    <dataField name="Sum of 2017_x000a_ Total Activity" fld="18" baseField="0" baseItem="0"/>
    <dataField name="Sum of 2017 1st Qtr" fld="17" baseField="0" baseItem="0"/>
    <dataField name="Sum of Field3" fld="24" baseField="0" baseItem="0" numFmtId="10"/>
  </dataFields>
  <formats count="17">
    <format dxfId="308">
      <pivotArea outline="0" collapsedLevelsAreSubtotals="1" fieldPosition="0"/>
    </format>
    <format dxfId="307">
      <pivotArea dataOnly="0" labelOnly="1" outline="0" fieldPosition="0">
        <references count="1">
          <reference field="4294967294" count="3">
            <x v="0"/>
            <x v="3"/>
            <x v="6"/>
          </reference>
        </references>
      </pivotArea>
    </format>
    <format dxfId="306">
      <pivotArea dataOnly="0" labelOnly="1" outline="0" fieldPosition="0">
        <references count="1">
          <reference field="4294967294" count="3">
            <x v="0"/>
            <x v="3"/>
            <x v="6"/>
          </reference>
        </references>
      </pivotArea>
    </format>
    <format dxfId="305">
      <pivotArea outline="0" fieldPosition="0">
        <references count="1">
          <reference field="4294967294" count="1">
            <x v="2"/>
          </reference>
        </references>
      </pivotArea>
    </format>
    <format dxfId="304">
      <pivotArea dataOnly="0" labelOnly="1" outline="0" fieldPosition="0">
        <references count="1">
          <reference field="4294967294" count="1">
            <x v="2"/>
          </reference>
        </references>
      </pivotArea>
    </format>
    <format dxfId="303">
      <pivotArea dataOnly="0" labelOnly="1" outline="0" fieldPosition="0">
        <references count="1">
          <reference field="4294967294" count="1">
            <x v="2"/>
          </reference>
        </references>
      </pivotArea>
    </format>
    <format dxfId="302">
      <pivotArea outline="0" fieldPosition="0">
        <references count="1">
          <reference field="4294967294" count="1">
            <x v="5"/>
          </reference>
        </references>
      </pivotArea>
    </format>
    <format dxfId="301">
      <pivotArea outline="0" fieldPosition="0">
        <references count="1">
          <reference field="4294967294" count="1">
            <x v="8"/>
          </reference>
        </references>
      </pivotArea>
    </format>
    <format dxfId="300">
      <pivotArea dataOnly="0" labelOnly="1" outline="0" fieldPosition="0">
        <references count="1">
          <reference field="4294967294" count="2">
            <x v="7"/>
            <x v="8"/>
          </reference>
        </references>
      </pivotArea>
    </format>
    <format dxfId="299">
      <pivotArea dataOnly="0" labelOnly="1" outline="0" fieldPosition="0">
        <references count="1">
          <reference field="4294967294" count="2">
            <x v="7"/>
            <x v="8"/>
          </reference>
        </references>
      </pivotArea>
    </format>
    <format dxfId="298">
      <pivotArea dataOnly="0" labelOnly="1" outline="0" fieldPosition="0">
        <references count="1">
          <reference field="4294967294" count="1">
            <x v="1"/>
          </reference>
        </references>
      </pivotArea>
    </format>
    <format dxfId="297">
      <pivotArea dataOnly="0" labelOnly="1" outline="0" fieldPosition="0">
        <references count="1">
          <reference field="4294967294" count="1">
            <x v="1"/>
          </reference>
        </references>
      </pivotArea>
    </format>
    <format dxfId="296">
      <pivotArea dataOnly="0" labelOnly="1" outline="0" fieldPosition="0">
        <references count="1">
          <reference field="4294967294" count="1">
            <x v="4"/>
          </reference>
        </references>
      </pivotArea>
    </format>
    <format dxfId="295">
      <pivotArea dataOnly="0" labelOnly="1" outline="0" fieldPosition="0">
        <references count="1">
          <reference field="4294967294" count="1">
            <x v="4"/>
          </reference>
        </references>
      </pivotArea>
    </format>
    <format dxfId="294">
      <pivotArea dataOnly="0" labelOnly="1" outline="0" fieldPosition="0">
        <references count="1">
          <reference field="4294967294" count="1">
            <x v="7"/>
          </reference>
        </references>
      </pivotArea>
    </format>
    <format dxfId="293">
      <pivotArea dataOnly="0" labelOnly="1" outline="0" fieldPosition="0">
        <references count="1">
          <reference field="4294967294" count="1">
            <x v="5"/>
          </reference>
        </references>
      </pivotArea>
    </format>
    <format dxfId="292">
      <pivotArea dataOnly="0" labelOnly="1" outline="0" fieldPosition="0">
        <references count="1">
          <reference field="4294967294" count="1">
            <x v="5"/>
          </reference>
        </references>
      </pivotArea>
    </format>
  </formats>
  <chartFormats count="9">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0" format="4" series="1">
      <pivotArea type="data" outline="0" fieldPosition="0">
        <references count="1">
          <reference field="4294967294" count="1" selected="0">
            <x v="4"/>
          </reference>
        </references>
      </pivotArea>
    </chartFormat>
    <chartFormat chart="0" format="5" series="1">
      <pivotArea type="data" outline="0" fieldPosition="0">
        <references count="1">
          <reference field="4294967294" count="1" selected="0">
            <x v="5"/>
          </reference>
        </references>
      </pivotArea>
    </chartFormat>
    <chartFormat chart="0" format="6" series="1">
      <pivotArea type="data" outline="0" fieldPosition="0">
        <references count="1">
          <reference field="4294967294" count="1" selected="0">
            <x v="6"/>
          </reference>
        </references>
      </pivotArea>
    </chartFormat>
    <chartFormat chart="0" format="7" series="1">
      <pivotArea type="data" outline="0" fieldPosition="0">
        <references count="1">
          <reference field="4294967294" count="1" selected="0">
            <x v="7"/>
          </reference>
        </references>
      </pivotArea>
    </chartFormat>
    <chartFormat chart="0" format="8" series="1">
      <pivotArea type="data" outline="0" fieldPosition="0">
        <references count="1">
          <reference field="4294967294"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 xr10:uid="{9A959118-0B26-4B29-ACCB-330A7212C0B4}" sourceName="Fund">
  <pivotTables>
    <pivotTable tabId="3" name="PivotRevenue"/>
    <pivotTable tabId="20" name="PivotTable2"/>
  </pivotTables>
  <data>
    <tabular pivotCacheId="774927470" showMissing="0">
      <items count="4">
        <i x="0" s="1"/>
        <i x="1" s="1"/>
        <i x="2" s="1"/>
        <i x="3"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1" xr10:uid="{CD4E38AF-4C5A-42F5-8DB4-FEA54C4F2523}" sourceName="Department">
  <pivotTables>
    <pivotTable tabId="23" name="PivotTable3"/>
  </pivotTables>
  <data>
    <tabular pivotCacheId="359561453" showMissing="0" crossFilter="none">
      <items count="22">
        <i x="0" s="1"/>
        <i x="4" s="1"/>
        <i x="5" s="1"/>
        <i x="6" s="1"/>
        <i x="1" s="1"/>
        <i x="7" s="1"/>
        <i x="2" s="1"/>
        <i x="8" s="1"/>
        <i x="3" s="1"/>
        <i x="9" s="1"/>
        <i x="10" s="1"/>
        <i x="18" s="1"/>
        <i x="20" s="1"/>
        <i x="12" s="1"/>
        <i x="17" s="1"/>
        <i x="19" s="1"/>
        <i x="15" s="1"/>
        <i x="11" s="1"/>
        <i x="16" s="1"/>
        <i x="21" s="1"/>
        <i x="13" s="1"/>
        <i x="14" s="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22" xr10:uid="{FD4F8079-D51A-46D5-A15B-1F3A896CD2C3}" sourceName="Fund">
  <pivotTables>
    <pivotTable tabId="24" name="PivotTable3"/>
  </pivotTables>
  <data>
    <tabular pivotCacheId="359561453" showMissing="0" crossFilter="none">
      <items count="4">
        <i x="0" s="1"/>
        <i x="1" s="1"/>
        <i x="2" s="1"/>
        <i x="3"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ovActivities2" xr10:uid="{DF227437-3D24-421E-807D-B58DFC9B5305}" sourceName="GovActivities">
  <pivotTables>
    <pivotTable tabId="24" name="PivotTable3"/>
  </pivotTables>
  <data>
    <tabular pivotCacheId="359561453" showMissing="0" crossFilter="none">
      <items count="8">
        <i x="0" s="1"/>
        <i x="1" s="1"/>
        <i x="2" s="1"/>
        <i x="3" s="1"/>
        <i x="4" s="1"/>
        <i x="5" s="1"/>
        <i x="6" s="1"/>
        <i x="7" s="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2" xr10:uid="{3088A0EE-CE55-48DC-A771-C333B369BE15}" sourceName="Department">
  <pivotTables>
    <pivotTable tabId="24" name="PivotTable3"/>
  </pivotTables>
  <data>
    <tabular pivotCacheId="359561453" showMissing="0" crossFilter="none">
      <items count="22">
        <i x="0" s="1"/>
        <i x="4" s="1"/>
        <i x="5" s="1"/>
        <i x="6" s="1"/>
        <i x="1" s="1"/>
        <i x="7" s="1"/>
        <i x="2" s="1"/>
        <i x="8" s="1"/>
        <i x="3" s="1"/>
        <i x="9" s="1"/>
        <i x="10" s="1"/>
        <i x="18" s="1"/>
        <i x="20" s="1"/>
        <i x="12" s="1"/>
        <i x="17" s="1"/>
        <i x="19" s="1"/>
        <i x="15" s="1"/>
        <i x="11" s="1"/>
        <i x="16" s="1"/>
        <i x="21" s="1"/>
        <i x="13" s="1"/>
        <i x="14" s="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211" xr10:uid="{82AAEA97-BD9E-480A-82F8-F8208ABFEE17}" sourceName="Fund">
  <pivotTables>
    <pivotTable tabId="25" name="PivotTable3"/>
  </pivotTables>
  <data>
    <tabular pivotCacheId="359561453" showMissing="0" crossFilter="none">
      <items count="4">
        <i x="0" s="1"/>
        <i x="1" s="1"/>
        <i x="2" s="1"/>
        <i x="3" s="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ovActivities11" xr10:uid="{109084BC-EEDA-4273-B1C2-DD42657A1A7E}" sourceName="GovActivities">
  <pivotTables>
    <pivotTable tabId="25" name="PivotTable3"/>
  </pivotTables>
  <data>
    <tabular pivotCacheId="359561453" showMissing="0" crossFilter="none">
      <items count="8">
        <i x="0" s="1"/>
        <i x="1" s="1"/>
        <i x="2" s="1"/>
        <i x="3" s="1"/>
        <i x="4" s="1"/>
        <i x="5" s="1"/>
        <i x="6" s="1"/>
        <i x="7" s="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11" xr10:uid="{7603B54F-97D4-484D-BAFF-A4B3231CF848}" sourceName="Department">
  <pivotTables>
    <pivotTable tabId="25" name="PivotTable3"/>
  </pivotTables>
  <data>
    <tabular pivotCacheId="359561453" showMissing="0" crossFilter="none">
      <items count="22">
        <i x="0" s="1"/>
        <i x="4" s="1"/>
        <i x="5" s="1"/>
        <i x="6" s="1"/>
        <i x="1" s="1"/>
        <i x="7" s="1"/>
        <i x="2" s="1"/>
        <i x="8" s="1"/>
        <i x="3" s="1"/>
        <i x="9" s="1"/>
        <i x="10" s="1"/>
        <i x="18" s="1"/>
        <i x="20" s="1"/>
        <i x="12" s="1"/>
        <i x="17" s="1"/>
        <i x="19" s="1"/>
        <i x="15" s="1"/>
        <i x="11" s="1"/>
        <i x="16" s="1"/>
        <i x="21" s="1"/>
        <i x="13" s="1"/>
        <i x="14" s="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3" xr10:uid="{1676264A-04F8-4B5E-93C6-AB2AAC01E650}" sourceName="Fund">
  <pivotTables>
    <pivotTable tabId="27" name="PivotTable2"/>
  </pivotTables>
  <data>
    <tabular pivotCacheId="774927470" showMissing="0" crossFilter="none">
      <items count="4">
        <i x="0" s="1"/>
        <i x="1" s="1"/>
        <i x="2" s="1"/>
        <i x="3" s="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vCategory1" xr10:uid="{33DC4904-58F4-4918-AA01-B2B6D7AC67D2}" sourceName="RevCategory">
  <pivotTables>
    <pivotTable tabId="27" name="PivotTable2"/>
  </pivotTables>
  <data>
    <tabular pivotCacheId="774927470" showMissing="0" crossFilter="none">
      <items count="15">
        <i x="8" s="1"/>
        <i x="9" s="1"/>
        <i x="0" s="1"/>
        <i x="1" s="1"/>
        <i x="10" s="1"/>
        <i x="13" s="1"/>
        <i x="4" s="1"/>
        <i x="2" s="1"/>
        <i x="6" s="1"/>
        <i x="11" s="1"/>
        <i x="3" s="1"/>
        <i x="5" s="1"/>
        <i x="7" s="1"/>
        <i x="12" s="1"/>
        <i x="1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1" xr10:uid="{654D0284-8407-48BE-8CCE-9772F6CF97F4}" sourceName="Fund">
  <pivotTables>
    <pivotTable tabId="12" name="PivotRevenue"/>
  </pivotTables>
  <data>
    <tabular pivotCacheId="774927470">
      <items count="4">
        <i x="0" s="1"/>
        <i x="1" s="1"/>
        <i x="2" s="1"/>
        <i x="3"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vObject1" xr10:uid="{FD34EB53-B72A-44EA-8713-DC00497E765B}" sourceName="RevObject">
  <pivotTables>
    <pivotTable tabId="12" name="PivotRevenue"/>
  </pivotTables>
  <data>
    <tabular pivotCacheId="774927470">
      <items count="26">
        <i x="12" s="1"/>
        <i x="13" s="1"/>
        <i x="0" s="1"/>
        <i x="9" s="1"/>
        <i x="10" s="1"/>
        <i x="11" s="1"/>
        <i x="1" s="1"/>
        <i x="14" s="1"/>
        <i x="17" s="1"/>
        <i x="4" s="1"/>
        <i x="2" s="1"/>
        <i x="6" s="1"/>
        <i x="7" s="1"/>
        <i x="15" s="1"/>
        <i x="18" s="1"/>
        <i x="3" s="1"/>
        <i x="5" s="1"/>
        <i x="8" s="1"/>
        <i x="16" s="1"/>
        <i x="25" s="1" nd="1"/>
        <i x="23" s="1" nd="1"/>
        <i x="19" s="1" nd="1"/>
        <i x="21" s="1" nd="1"/>
        <i x="22" s="1" nd="1"/>
        <i x="24" s="1" nd="1"/>
        <i x="20"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vCategory" xr10:uid="{866DEB9C-3123-4D5A-A8FF-7B21A207C1C5}" sourceName="RevCategory">
  <pivotTables>
    <pivotTable tabId="3" name="PivotRevenue"/>
    <pivotTable tabId="20" name="PivotTable2"/>
  </pivotTables>
  <data>
    <tabular pivotCacheId="774927470" showMissing="0" crossFilter="none">
      <items count="15">
        <i x="8" s="1"/>
        <i x="9" s="1"/>
        <i x="0" s="1"/>
        <i x="1" s="1"/>
        <i x="10" s="1"/>
        <i x="13" s="1"/>
        <i x="4" s="1"/>
        <i x="2" s="1"/>
        <i x="6" s="1"/>
        <i x="11" s="1"/>
        <i x="3" s="1"/>
        <i x="5" s="1"/>
        <i x="7" s="1"/>
        <i x="12" s="1"/>
        <i x="14"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2" xr10:uid="{A7E7643E-8CB6-45FF-9C9E-41AC325345D1}" sourceName="Fund">
  <pivotTables>
    <pivotTable tabId="21" name="PivotTable3"/>
  </pivotTables>
  <data>
    <tabular pivotCacheId="359561453">
      <items count="4">
        <i x="0" s="1"/>
        <i x="1" s="1"/>
        <i x="2" s="1"/>
        <i x="3"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ovActivities" xr10:uid="{21CF9B1E-00FF-4F28-AF9D-322B89D1F9CC}" sourceName="GovActivities">
  <pivotTables>
    <pivotTable tabId="21" name="PivotTable3"/>
  </pivotTables>
  <data>
    <tabular pivotCacheId="359561453" showMissing="0" crossFilter="none">
      <items count="8">
        <i x="0" s="1"/>
        <i x="1" s="1"/>
        <i x="2" s="1"/>
        <i x="3" s="1"/>
        <i x="4" s="1"/>
        <i x="5" s="1"/>
        <i x="6" s="1"/>
        <i x="7"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 xr10:uid="{567CCDAA-786C-401A-9B45-898F05E85B9B}" sourceName="Department">
  <pivotTables>
    <pivotTable tabId="21" name="PivotTable3"/>
  </pivotTables>
  <data>
    <tabular pivotCacheId="359561453" showMissing="0" crossFilter="none">
      <items count="22">
        <i x="0" s="1"/>
        <i x="4" s="1"/>
        <i x="5" s="1"/>
        <i x="6" s="1"/>
        <i x="1" s="1"/>
        <i x="7" s="1"/>
        <i x="2" s="1"/>
        <i x="8" s="1"/>
        <i x="3" s="1"/>
        <i x="9" s="1"/>
        <i x="10" s="1"/>
        <i x="18" s="1"/>
        <i x="20" s="1"/>
        <i x="12" s="1"/>
        <i x="17" s="1"/>
        <i x="19" s="1"/>
        <i x="15" s="1"/>
        <i x="11" s="1"/>
        <i x="16" s="1"/>
        <i x="21" s="1"/>
        <i x="13" s="1"/>
        <i x="14"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und21" xr10:uid="{489493A1-BB4F-40D2-86B4-FE0DAA4BB2E3}" sourceName="Fund">
  <pivotTables>
    <pivotTable tabId="23" name="PivotTable3"/>
  </pivotTables>
  <data>
    <tabular pivotCacheId="359561453">
      <items count="4">
        <i x="0" s="1"/>
        <i x="1" s="1"/>
        <i x="2" s="1"/>
        <i x="3" s="1" nd="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ovActivities1" xr10:uid="{4A7CB5CE-EA8B-4E7A-809F-D26F057C6566}" sourceName="GovActivities">
  <pivotTables>
    <pivotTable tabId="23" name="PivotTable3"/>
  </pivotTables>
  <data>
    <tabular pivotCacheId="359561453" showMissing="0" crossFilter="none">
      <items count="8">
        <i x="0" s="1"/>
        <i x="1" s="1"/>
        <i x="2" s="1"/>
        <i x="3" s="1"/>
        <i x="4" s="1"/>
        <i x="5" s="1"/>
        <i x="6" s="1"/>
        <i x="7"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9" xr10:uid="{87B534D4-0E01-4634-8BD3-99533E4AA801}" cache="Slicer_Fund3" caption="Fund" style="SlicerStyleLight6" rowHeight="225425"/>
  <slicer name="RevCategory 2" xr10:uid="{C534953F-785D-4F31-8A96-959781F0A0E8}" cache="Slicer_RevCategory1" caption="RevCategory" style="SlicerStyleLight6" rowHeight="22542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6" xr10:uid="{40EA6416-5A76-4577-B02A-FC81498D4D09}" cache="Slicer_Fund" caption="Fund" style="SlicerStyleLight2" rowHeight="225425"/>
  <slicer name="RevCategory 1" xr10:uid="{3D4FAAF5-5FE7-40C4-86EB-83E319A9A103}" cache="Slicer_RevCategory" caption="RevCategory" style="SlicerStyleLight2" rowHeight="225425"/>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8" xr10:uid="{AD3716B0-097A-4A79-B2CD-43E99D9526EF}" cache="Slicer_Fund211" caption="Fund" rowHeight="225425"/>
  <slicer name="GovActivities 3" xr10:uid="{CFC755FE-CB7B-4AA4-ACCC-EA25BF82378C}" cache="Slicer_GovActivities11" caption="GovActivities" rowHeight="225425"/>
  <slicer name="Department 3" xr10:uid="{D610168E-41C1-4D06-BDE4-DAB25095E842}" cache="Slicer_Department11" caption="Department" rowHeight="225425"/>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7" xr10:uid="{657D7CE2-9C5F-4ED0-8207-844949499615}" cache="Slicer_Fund22" caption="Fund" style="SlicerStyleLight2" rowHeight="225425"/>
  <slicer name="GovActivities 2" xr10:uid="{F440648B-6531-4117-9D00-9F3F6F862287}" cache="Slicer_GovActivities2" caption="GovActivities" style="SlicerStyleLight2" rowHeight="225425"/>
  <slicer name="Department 2" xr10:uid="{0DED000F-D687-4B12-918D-C40FE449A97C}" cache="Slicer_Department2" caption="Department" style="SlicerStyleLight2" rowHeight="225425"/>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5" xr10:uid="{15E64500-1217-4D31-9A3A-103718CC0A15}" cache="Slicer_Fund21" caption="Fund" rowHeight="225425"/>
  <slicer name="GovActivities 1" xr10:uid="{3B40E5C6-76CA-4AB4-AB35-8F74E24D57B9}" cache="Slicer_GovActivities1" caption="GovActivities" rowHeight="225425"/>
  <slicer name="Department 1" xr10:uid="{83FF606E-73C5-4E06-9280-AF3179679A05}" cache="Slicer_Department1" caption="Department" rowHeight="225425"/>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1" xr10:uid="{4E8E98F4-5B71-456F-B0BE-D2D0791A2CA8}" cache="Slicer_Fund1" caption="Fund" rowHeight="225425"/>
  <slicer name="RevObject 1" xr10:uid="{BB9FB6CF-0704-4CBD-884D-5B5B67B1828A}" cache="Slicer_RevObject1" caption="RevObject" rowHeight="225425"/>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xr10:uid="{E4B350F0-0556-4F2D-AC25-43745D539203}" cache="Slicer_Fund" caption="Fund" rowHeight="225425"/>
  <slicer name="RevCategory" xr10:uid="{6634BE27-8B35-4AFE-ADAA-2AAB5538CE86}" cache="Slicer_RevCategory" caption="RevCategory" rowHeight="225425"/>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und 4" xr10:uid="{F5D50ECC-FF92-41A9-8692-C92064F46F0C}" cache="Slicer_Fund2" caption="Fund" rowHeight="225425"/>
  <slicer name="GovActivities" xr10:uid="{6E5F31CF-DB69-4FC4-8199-9139843CC1BC}" cache="Slicer_GovActivities" caption="GovActivities" rowHeight="225425"/>
  <slicer name="Department" xr10:uid="{F1A086F9-496F-480B-B47A-ADA4E4F9DC58}" cache="Slicer_Department" caption="Department" rowHeight="22542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EB092A-B5A7-494E-BF7B-A0F5B9318846}" name="Revenue" displayName="Revenue" ref="A1:X116" totalsRowShown="0" headerRowDxfId="334" dataDxfId="333">
  <autoFilter ref="A1:X116" xr:uid="{516AD79B-7ED6-4B21-AE97-6723BA8A7590}"/>
  <tableColumns count="24">
    <tableColumn id="1" xr3:uid="{7036C32D-77FF-4134-BA75-8840FAFF2C3A}" name="Fund" dataDxfId="332"/>
    <tableColumn id="2" xr3:uid="{EFD490EC-3E9B-41DB-B52D-A4A520DE910F}" name="Account Number" dataDxfId="331"/>
    <tableColumn id="3" xr3:uid="{EF491F5F-F3FE-4E0D-BBA9-A1402C88B339}" name="Account Name" dataDxfId="330"/>
    <tableColumn id="4" xr3:uid="{85FBE7D1-64D4-423C-89B4-0FB38631332E}" name="Account Type" dataDxfId="329"/>
    <tableColumn id="5" xr3:uid="{8EA4308F-66C8-4923-A8EF-5F78F845356F}" name="Type" dataDxfId="328"/>
    <tableColumn id="6" xr3:uid="{F2CBCBC2-2B63-40DA-A72B-39639A4B72A0}" name="GovActivities" dataDxfId="327"/>
    <tableColumn id="7" xr3:uid="{4AC8AA48-D470-4D4D-9EA9-31784B53D43A}" name="Department" dataDxfId="326"/>
    <tableColumn id="8" xr3:uid="{66CBF8DF-274F-452E-A791-ADBF16C7BA7A}" name="AccountCode" dataDxfId="325"/>
    <tableColumn id="9" xr3:uid="{6B235CCD-A9D4-46CC-B75A-E99F547A6144}" name="RevCategory" dataDxfId="324"/>
    <tableColumn id="10" xr3:uid="{214A0D44-1A55-4347-B31D-9C8E9B6FDEA6}" name="RevObject" dataDxfId="323"/>
    <tableColumn id="24" xr3:uid="{CD8851CA-F3DA-4B1D-8646-4F8FDA844E2F}" name="Adopted budget" dataDxfId="322">
      <calculatedColumnFormula>Revenue[[#This Row],[2019
 Total Budget]]-Revenue[[#This Row],[Budget Adjustments]]</calculatedColumnFormula>
    </tableColumn>
    <tableColumn id="23" xr3:uid="{31596000-C1B2-4F17-8CC6-06E70EAE8C24}" name="Budget Adjustments" dataDxfId="321" dataCellStyle="Comma"/>
    <tableColumn id="11" xr3:uid="{A57D5F10-80FC-48DD-8B9F-8D7C929C8BB8}" name="2019_x000a_ Total Budget" dataDxfId="320" dataCellStyle="Comma"/>
    <tableColumn id="12" xr3:uid="{52474BB0-C632-4D2D-999C-846DC9D72CEC}" name="2019_x000a_ YTD Activity_x000a_ Through March" dataDxfId="319" dataCellStyle="Comma"/>
    <tableColumn id="21" xr3:uid="{88887F5A-A3EE-4CD6-BCD8-36B784A6C086}" name="2019 % of Budget…." dataDxfId="318" dataCellStyle="Percent">
      <calculatedColumnFormula>IF(Revenue[[#This Row],[2019
 Total Budget]]=0,"",Revenue[[#This Row],[2019
 YTD Activity
 Through March]]/Revenue[[#This Row],[2019
 Total Budget]])</calculatedColumnFormula>
    </tableColumn>
    <tableColumn id="13" xr3:uid="{619EC244-2E9F-430A-88CF-9E3A5FC3C031}" name="2019_x000a_ YTD Encumbrance_x000a_ Through March" dataDxfId="317" dataCellStyle="Comma"/>
    <tableColumn id="15" xr3:uid="{14C38F7B-FC9B-4E07-BCF7-6CABE8734A76}" name="2018_x000a_ Total Activity" dataDxfId="316" dataCellStyle="Comma"/>
    <tableColumn id="14" xr3:uid="{1938704D-2B37-494E-AD62-422F7FD42800}" name="2018_x000a_ YTD Activity_x000a_ Through March" dataDxfId="315" dataCellStyle="Comma"/>
    <tableColumn id="22" xr3:uid="{93D1165A-DFBA-45B6-AF97-BB8B1A11F1D3}" name="2018 % of Total…" dataDxfId="314" dataCellStyle="Comma">
      <calculatedColumnFormula>IF(Revenue[[#This Row],[2018
 Total Activity]]=0,"",Revenue[[#This Row],[2018
 YTD Activity
 Through March]]/Revenue[[#This Row],[2018
 Total Activity]])</calculatedColumnFormula>
    </tableColumn>
    <tableColumn id="17" xr3:uid="{CCFD970C-D919-4960-A3C7-F30B1B8D5728}" name="2017_x000a_ Total Activity" dataDxfId="313" dataCellStyle="Comma"/>
    <tableColumn id="16" xr3:uid="{ED73C8B2-4D46-4408-B095-38E8869270B9}" name="2017_x000a_ YTD Activity_x000a_ Through March" dataDxfId="312" dataCellStyle="Comma"/>
    <tableColumn id="18" xr3:uid="{F0FB8FF9-A685-48CB-B444-8A84FF2CCB84}" name="2017 % of Total…" dataDxfId="311">
      <calculatedColumnFormula>IF(Revenue[[#This Row],[2017
 Total Activity]]=0,"",Revenue[[#This Row],[2017
 YTD Activity
 Through March]]/Revenue[[#This Row],[2017
 Total Activity]])</calculatedColumnFormula>
    </tableColumn>
    <tableColumn id="19" xr3:uid="{F0F7C8F6-55F0-427D-B1C9-33B2F8C2B375}" name="Column2" dataDxfId="310"/>
    <tableColumn id="20" xr3:uid="{1420A6F8-FE98-4707-ADA0-439017FC5C3C}" name="Column3" dataDxfId="309"/>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00D00B1-C279-4EC7-8266-39F78BAADF54}" name="Expenditures" displayName="Expenditures" ref="A1:V627" totalsRowCount="1" headerRowDxfId="291" dataDxfId="290">
  <autoFilter ref="A1:V626" xr:uid="{CE3CF290-1AE4-4625-B277-52FB5254BCD2}"/>
  <tableColumns count="22">
    <tableColumn id="1" xr3:uid="{A128C9F6-162B-4866-849C-6BBB5ADBA020}" name="Fund" dataDxfId="289" totalsRowDxfId="288"/>
    <tableColumn id="2" xr3:uid="{C3961896-3149-4FC1-B065-DEA4BA4B68CE}" name="Account Number" dataDxfId="287" totalsRowDxfId="286"/>
    <tableColumn id="3" xr3:uid="{C43E0C39-F067-4195-B721-B348157C36D3}" name="Account Name" dataDxfId="285" totalsRowDxfId="284"/>
    <tableColumn id="4" xr3:uid="{A47E4E99-7E6E-4815-934A-0BD8B4A261D7}" name="Account Type" dataDxfId="283" totalsRowDxfId="282"/>
    <tableColumn id="5" xr3:uid="{110D531F-482D-4582-BDC3-9E2ED3C04FDA}" name="Type" dataDxfId="281" totalsRowDxfId="280"/>
    <tableColumn id="6" xr3:uid="{7FCECCE4-682F-4CBF-9741-C9572FCB4999}" name="GovActivities" dataDxfId="279" totalsRowDxfId="278"/>
    <tableColumn id="7" xr3:uid="{3897ED23-9087-468B-89BA-38C82E4DDDB4}" name="Department" dataDxfId="277" totalsRowDxfId="276"/>
    <tableColumn id="8" xr3:uid="{64509C15-4E4B-4D59-BDE8-1DC80981F461}" name="AccountCode" dataDxfId="275" totalsRowDxfId="274"/>
    <tableColumn id="9" xr3:uid="{7AC8A50C-D825-478C-A6F2-35FF6871D710}" name="ExpCategory" dataDxfId="273" totalsRowDxfId="272"/>
    <tableColumn id="10" xr3:uid="{4CCC33DB-C2C5-453E-B430-B33AE246E558}" name="ExpObject" dataDxfId="271" totalsRowDxfId="270"/>
    <tableColumn id="22" xr3:uid="{1451F7FC-EE0B-439B-9618-452945C8F56B}" name="Adopted Budget" dataDxfId="269" totalsRowDxfId="268">
      <calculatedColumnFormula>Expenditures[[#This Row],[2019
 Total Budget]]-Expenditures[[#This Row],[Budget Adjustments]]</calculatedColumnFormula>
    </tableColumn>
    <tableColumn id="21" xr3:uid="{4D43257C-D839-461B-BB8F-98EDD6F2E839}" name="Budget Adjustments" dataDxfId="267" totalsRowDxfId="266" dataCellStyle="Comma" totalsRowCellStyle="Comma"/>
    <tableColumn id="11" xr3:uid="{2E3CB911-F895-4E56-AE62-0711EE5A0588}" name="2019_x000a_ Total Budget" dataDxfId="265" totalsRowDxfId="264" dataCellStyle="Comma" totalsRowCellStyle="Comma"/>
    <tableColumn id="12" xr3:uid="{839E5131-F440-4D51-8FE3-29282BD71280}" name="2019 1st Qtr" dataDxfId="263" totalsRowDxfId="262" dataCellStyle="Comma" totalsRowCellStyle="Comma"/>
    <tableColumn id="13" xr3:uid="{68CA3F17-C782-412E-9693-BE872D4C1C0F}" name="2019_x000a_ YTD Encumbrance_x000a_ Through March" dataDxfId="261" totalsRowDxfId="260" dataCellStyle="Comma" totalsRowCellStyle="Comma"/>
    <tableColumn id="14" xr3:uid="{1A737211-2A37-4715-B496-0A69CCA729DD}" name="2018 1st Qtr" dataDxfId="259" totalsRowDxfId="258" dataCellStyle="Comma" totalsRowCellStyle="Comma"/>
    <tableColumn id="15" xr3:uid="{78D2A879-F68A-49E3-8E41-7B25988742BF}" name="2018_x000a_ Total Activity" dataDxfId="257" totalsRowDxfId="256" dataCellStyle="Comma" totalsRowCellStyle="Comma"/>
    <tableColumn id="16" xr3:uid="{C7D16F43-477C-4EF5-843E-03190F0D920E}" name="2017 1st Qtr" dataDxfId="255" totalsRowDxfId="254" dataCellStyle="Comma" totalsRowCellStyle="Comma"/>
    <tableColumn id="17" xr3:uid="{C106713D-D52A-4C40-A05B-DC22E214750C}" name="2017_x000a_ Total Activity" dataDxfId="253" totalsRowDxfId="252" dataCellStyle="Comma" totalsRowCellStyle="Comma"/>
    <tableColumn id="18" xr3:uid="{F2713D8F-E3B2-400A-89E7-9BA9A653FB46}" name="Column1" dataDxfId="251" totalsRowDxfId="250"/>
    <tableColumn id="19" xr3:uid="{850FEAF3-CC25-44CE-A4C4-49E5EA9292E2}" name="Column2" dataDxfId="249" totalsRowDxfId="248"/>
    <tableColumn id="20" xr3:uid="{C1686DD1-69E4-4603-81C0-58B751231BD6}" name="Column3" dataDxfId="247" totalsRowDxfId="246"/>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AB00CD6-88B8-4B1F-B7B8-1F37B44D3746}" name="Revenue9" displayName="Revenue9" ref="A1:V129" totalsRowShown="0" headerRowDxfId="245" dataDxfId="244">
  <autoFilter ref="A1:V129" xr:uid="{516AD79B-7ED6-4B21-AE97-6723BA8A7590}"/>
  <tableColumns count="22">
    <tableColumn id="1" xr3:uid="{C1116404-621F-4A74-BE7A-0AEC0B825CDE}" name="Fund" dataDxfId="243"/>
    <tableColumn id="2" xr3:uid="{90EFF7A0-93D7-4B5D-B219-5A31D413CC27}" name="Account Number" dataDxfId="242"/>
    <tableColumn id="3" xr3:uid="{351945AC-CE21-4E39-9C16-C298AD6323AA}" name="Account Name" dataDxfId="241"/>
    <tableColumn id="4" xr3:uid="{0DA22237-5BB2-4978-9769-10B45DCE553C}" name="Account Type" dataDxfId="240"/>
    <tableColumn id="5" xr3:uid="{7D6A4674-E831-40D5-A182-4540A6E830CA}" name="Type" dataDxfId="239"/>
    <tableColumn id="6" xr3:uid="{6C4CFEF6-A3F0-4528-95DD-D8A89E8FA938}" name="GovActivities" dataDxfId="238"/>
    <tableColumn id="7" xr3:uid="{D531D331-3281-43BB-A832-FF673C221BC8}" name="Department" dataDxfId="237"/>
    <tableColumn id="8" xr3:uid="{B00ABF46-E42C-42BD-9145-8E4C97AEAE30}" name="AccountCode" dataDxfId="236"/>
    <tableColumn id="9" xr3:uid="{D13C1A02-6326-49C4-8957-6E55DD7E10AF}" name="RevCategory" dataDxfId="235"/>
    <tableColumn id="10" xr3:uid="{A25773D9-E700-45B4-B463-97120268B7DF}" name="RevObject" dataDxfId="234"/>
    <tableColumn id="11" xr3:uid="{8E666F46-6055-42C1-BDB4-A311135E5E9E}" name="2019_x000a_ Total Budget" dataDxfId="233" dataCellStyle="Comma"/>
    <tableColumn id="12" xr3:uid="{A1C75093-88BC-4EC3-822C-B16705354223}" name="2019_x000a_ YTD Activity_x000a_ Through March" dataDxfId="232" dataCellStyle="Comma"/>
    <tableColumn id="21" xr3:uid="{74DB353F-8A27-4FB3-944F-9809F17C1DAA}" name="2019 % of Budget…." dataDxfId="231" dataCellStyle="Percent">
      <calculatedColumnFormula>IF(Revenue9[[#This Row],[2019
 Total Budget]]=0,"",Revenue9[[#This Row],[2019
 YTD Activity
 Through March]]/Revenue9[[#This Row],[2019
 Total Budget]])</calculatedColumnFormula>
    </tableColumn>
    <tableColumn id="13" xr3:uid="{5350A609-534A-4E99-B430-573B22F313E4}" name="2019_x000a_ YTD Encumbrance_x000a_ Through March" dataDxfId="230" dataCellStyle="Comma"/>
    <tableColumn id="15" xr3:uid="{F3B113C7-FD77-48C6-AA91-F0C07766881C}" name="2018_x000a_ Total Activity" dataDxfId="229" dataCellStyle="Comma"/>
    <tableColumn id="14" xr3:uid="{52FA3C8B-99AB-4CD6-AD6A-A3EF81D9DC99}" name="2018_x000a_ YTD Activity_x000a_ Through March" dataDxfId="228" dataCellStyle="Comma"/>
    <tableColumn id="22" xr3:uid="{15C73EF7-442F-419D-BB19-91D2918F9DEE}" name="2018 % of Total…" dataDxfId="227" dataCellStyle="Comma">
      <calculatedColumnFormula>IF(Revenue9[[#This Row],[2018
 Total Activity]]=0,"",Revenue9[[#This Row],[2018
 YTD Activity
 Through March]]/Revenue9[[#This Row],[2018
 Total Activity]])</calculatedColumnFormula>
    </tableColumn>
    <tableColumn id="17" xr3:uid="{1642F3F1-FF02-44DE-8C3B-28A9FCEEE05E}" name="2017_x000a_ Total Activity" dataDxfId="226" dataCellStyle="Comma"/>
    <tableColumn id="16" xr3:uid="{6CA5BA57-CA46-4B56-B61B-740F947D806D}" name="2017_x000a_ YTD Activity_x000a_ Through March" dataDxfId="225" dataCellStyle="Comma"/>
    <tableColumn id="18" xr3:uid="{194A4007-28DC-4812-874A-D5E4CF84BB90}" name="2017 % of Total…" dataDxfId="224">
      <calculatedColumnFormula>IF(Revenue9[[#This Row],[2017
 Total Activity]]=0,"",Revenue9[[#This Row],[2017
 YTD Activity
 Through March]]/Revenue9[[#This Row],[2017
 Total Activity]])</calculatedColumnFormula>
    </tableColumn>
    <tableColumn id="19" xr3:uid="{526E8A2E-6021-4E9F-8C92-36854583FBD6}" name="Column2" dataDxfId="223"/>
    <tableColumn id="20" xr3:uid="{677055E6-A029-45D0-ADF1-A32F4E618B0F}" name="Column3" dataDxfId="222"/>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500B64E-EF1E-44B7-9752-5947B8F2D202}" name="Expenditures10" displayName="Expenditures10" ref="A1:T673" totalsRowShown="0" headerRowDxfId="221" dataDxfId="220">
  <autoFilter ref="A1:T673" xr:uid="{CE3CF290-1AE4-4625-B277-52FB5254BCD2}"/>
  <tableColumns count="20">
    <tableColumn id="1" xr3:uid="{6D8AC1A6-B5A1-4E4D-AA73-6B4F0852D4BF}" name="Fund" dataDxfId="219"/>
    <tableColumn id="2" xr3:uid="{2489048F-94D3-4BBB-B772-5CC09D26974C}" name="Account Number" dataDxfId="218"/>
    <tableColumn id="3" xr3:uid="{365BEDB5-D5DD-4C1C-94D6-CC919F1C1861}" name="Account Name" dataDxfId="217"/>
    <tableColumn id="4" xr3:uid="{44052E3B-D7CA-4B4F-B96C-D6C7496AEFFB}" name="Account Type" dataDxfId="216"/>
    <tableColumn id="5" xr3:uid="{0ADBD49F-7F89-4BE3-A005-82CF05B066A6}" name="Type" dataDxfId="215"/>
    <tableColumn id="6" xr3:uid="{A659B53F-B9C4-4579-BEF4-530B29790C67}" name="GovActivities" dataDxfId="214"/>
    <tableColumn id="7" xr3:uid="{44FA001A-48A3-4C8F-8897-C7E521108CD6}" name="Department" dataDxfId="213"/>
    <tableColumn id="8" xr3:uid="{41C64DB4-C425-4D3B-8F28-4199BC8D321C}" name="AccountCode" dataDxfId="212"/>
    <tableColumn id="9" xr3:uid="{82F855F6-416F-429C-83D7-8CC4362CC9E3}" name="ExpCategory" dataDxfId="211"/>
    <tableColumn id="10" xr3:uid="{697A6946-553B-4C36-815D-88842142D11C}" name="ExpObject" dataDxfId="210"/>
    <tableColumn id="11" xr3:uid="{4BB0E9CD-9DA9-4E0C-89D1-4395A50F7529}" name="2019_x000a_ Total Budget" dataDxfId="209" dataCellStyle="Comma"/>
    <tableColumn id="12" xr3:uid="{CDD2621D-0695-4126-8BA3-6F0699892F54}" name="2019_x000a_ YTD Activity_x000a_ Through March" dataDxfId="208" dataCellStyle="Comma"/>
    <tableColumn id="13" xr3:uid="{F23C8F36-BAE7-4CCC-937B-FD6ECD645A1C}" name="2019_x000a_ YTD Encumbrance_x000a_ Through March" dataDxfId="207" dataCellStyle="Comma"/>
    <tableColumn id="14" xr3:uid="{B4969480-638D-408C-86E7-4CF2DF0540E2}" name="2018_x000a_ YTD Activity_x000a_ Through March" dataDxfId="206" dataCellStyle="Comma"/>
    <tableColumn id="15" xr3:uid="{ED1A6A86-FEAA-4393-941E-631E85A2B172}" name="2018_x000a_ Total Activity" dataDxfId="205" dataCellStyle="Comma"/>
    <tableColumn id="16" xr3:uid="{3D729059-8371-4D99-9593-FDCA278CB6BD}" name="2017_x000a_ YTD Activity_x000a_ Through March" dataDxfId="204" dataCellStyle="Comma"/>
    <tableColumn id="17" xr3:uid="{871FBF1D-C887-447F-84D0-A133227E8192}" name="2017_x000a_ Total Activity" dataDxfId="203" dataCellStyle="Comma"/>
    <tableColumn id="18" xr3:uid="{61F65386-3463-4632-89EA-219D7FA430B4}" name="Column1" dataDxfId="202"/>
    <tableColumn id="19" xr3:uid="{066448EB-6C42-498B-823B-C080710628F6}" name="Column2" dataDxfId="201"/>
    <tableColumn id="20" xr3:uid="{C333B642-157F-4ACC-956D-F5048F4C5255}" name="Column3" dataDxfId="20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microsoft.com/office/2007/relationships/slicer" Target="../slicers/slicer8.xml"/><Relationship Id="rId2" Type="http://schemas.openxmlformats.org/officeDocument/2006/relationships/drawing" Target="../drawings/drawing10.xml"/><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bin"/><Relationship Id="rId1" Type="http://schemas.openxmlformats.org/officeDocument/2006/relationships/pivotTable" Target="../pivotTables/pivotTable6.xml"/><Relationship Id="rId4" Type="http://schemas.microsoft.com/office/2007/relationships/slicer" Target="../slicers/slicer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3.bin"/><Relationship Id="rId1" Type="http://schemas.openxmlformats.org/officeDocument/2006/relationships/pivotTable" Target="../pivotTables/pivotTable7.xml"/><Relationship Id="rId4" Type="http://schemas.microsoft.com/office/2007/relationships/slicer" Target="../slicers/slicer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8F046-6AD6-4630-8571-3185A7F4CCE1}">
  <dimension ref="A1:P1"/>
  <sheetViews>
    <sheetView showGridLines="0" showRowColHeaders="0" workbookViewId="0">
      <selection activeCell="Q43" sqref="Q43"/>
    </sheetView>
  </sheetViews>
  <sheetFormatPr defaultRowHeight="12.75" x14ac:dyDescent="0.2"/>
  <cols>
    <col min="3" max="3" width="49.140625" bestFit="1" customWidth="1"/>
    <col min="4" max="4" width="11.85546875" bestFit="1" customWidth="1"/>
    <col min="5" max="5" width="10.85546875" bestFit="1" customWidth="1"/>
    <col min="6" max="6" width="11.85546875" bestFit="1" customWidth="1"/>
    <col min="7" max="7" width="10.85546875" bestFit="1" customWidth="1"/>
    <col min="8" max="8" width="11.85546875" bestFit="1" customWidth="1"/>
    <col min="9" max="9" width="10.85546875" bestFit="1" customWidth="1"/>
    <col min="15" max="15" width="49.140625" bestFit="1" customWidth="1"/>
    <col min="16" max="16" width="11.85546875" bestFit="1" customWidth="1"/>
    <col min="17" max="17" width="10.85546875" bestFit="1" customWidth="1"/>
    <col min="18" max="18" width="11.85546875" bestFit="1" customWidth="1"/>
    <col min="19" max="19" width="10.85546875" bestFit="1" customWidth="1"/>
    <col min="20" max="20" width="11.85546875" bestFit="1" customWidth="1"/>
    <col min="21" max="21" width="10.85546875" bestFit="1" customWidth="1"/>
  </cols>
  <sheetData>
    <row r="1" spans="1:16" ht="35.25" customHeight="1" x14ac:dyDescent="0.2">
      <c r="A1" s="27"/>
      <c r="B1" s="27"/>
      <c r="C1" s="27"/>
      <c r="D1" s="27"/>
      <c r="E1" s="27"/>
      <c r="F1" s="27"/>
      <c r="G1" s="27"/>
      <c r="H1" s="27"/>
      <c r="I1" s="27"/>
      <c r="J1" s="27"/>
      <c r="K1" s="27"/>
      <c r="L1" s="27"/>
      <c r="M1" s="27"/>
      <c r="N1" s="27"/>
      <c r="O1" s="27"/>
      <c r="P1" s="51"/>
    </row>
  </sheetData>
  <sheetProtection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66A11-A18C-413E-AD4A-9DDD98CE18FA}">
  <dimension ref="B2:K21"/>
  <sheetViews>
    <sheetView workbookViewId="0">
      <selection activeCell="O40" sqref="O40"/>
    </sheetView>
  </sheetViews>
  <sheetFormatPr defaultRowHeight="12.75" x14ac:dyDescent="0.2"/>
  <cols>
    <col min="1" max="1" width="43.85546875" customWidth="1"/>
    <col min="2" max="2" width="37.7109375" customWidth="1"/>
    <col min="3" max="3" width="21.7109375" customWidth="1"/>
    <col min="4" max="4" width="14.28515625" customWidth="1"/>
    <col min="5" max="5" width="11.42578125" customWidth="1"/>
    <col min="6" max="6" width="16.5703125" customWidth="1"/>
    <col min="7" max="7" width="13.42578125" bestFit="1" customWidth="1"/>
    <col min="8" max="8" width="12.28515625" customWidth="1"/>
    <col min="9" max="9" width="14.7109375" customWidth="1"/>
    <col min="10" max="10" width="12.7109375" customWidth="1"/>
    <col min="11" max="11" width="10.85546875" customWidth="1"/>
  </cols>
  <sheetData>
    <row r="2" spans="2:11" x14ac:dyDescent="0.2">
      <c r="B2" s="5" t="s">
        <v>276</v>
      </c>
      <c r="C2" t="s">
        <v>1523</v>
      </c>
    </row>
    <row r="4" spans="2:11" ht="25.5" x14ac:dyDescent="0.2">
      <c r="B4" s="5" t="s">
        <v>980</v>
      </c>
      <c r="C4" s="25" t="s">
        <v>1507</v>
      </c>
      <c r="D4" s="25" t="s">
        <v>1547</v>
      </c>
      <c r="E4" s="25" t="s">
        <v>1522</v>
      </c>
      <c r="F4" s="25" t="s">
        <v>1510</v>
      </c>
      <c r="G4" s="25" t="s">
        <v>1548</v>
      </c>
      <c r="H4" s="25" t="s">
        <v>1524</v>
      </c>
      <c r="I4" s="25" t="s">
        <v>1512</v>
      </c>
      <c r="J4" s="25" t="s">
        <v>1549</v>
      </c>
      <c r="K4" s="25" t="s">
        <v>1525</v>
      </c>
    </row>
    <row r="5" spans="2:11" x14ac:dyDescent="0.2">
      <c r="B5" s="6" t="s">
        <v>17</v>
      </c>
      <c r="C5" s="14">
        <v>15393833.549999999</v>
      </c>
      <c r="D5" s="14">
        <v>3324421.8800000008</v>
      </c>
      <c r="E5" s="17">
        <v>0.215958024309026</v>
      </c>
      <c r="F5" s="14">
        <v>13731231.879999999</v>
      </c>
      <c r="G5" s="14">
        <v>3140076.96</v>
      </c>
      <c r="H5" s="17">
        <v>0.22868137305099548</v>
      </c>
      <c r="I5" s="14">
        <v>13436430.290000003</v>
      </c>
      <c r="J5" s="14">
        <v>2917923.6300000008</v>
      </c>
      <c r="K5" s="17">
        <v>0.21716509273833337</v>
      </c>
    </row>
    <row r="6" spans="2:11" x14ac:dyDescent="0.2">
      <c r="B6" s="7" t="s">
        <v>22</v>
      </c>
      <c r="C6" s="14">
        <v>1937687.0900000003</v>
      </c>
      <c r="D6" s="14">
        <v>406058.21000000008</v>
      </c>
      <c r="E6" s="17">
        <v>0.2095581954875903</v>
      </c>
      <c r="F6" s="14">
        <v>1649762.3500000003</v>
      </c>
      <c r="G6" s="14">
        <v>346181.38000000006</v>
      </c>
      <c r="H6" s="17">
        <v>0.20983711987365938</v>
      </c>
      <c r="I6" s="14">
        <v>1637754.0799999998</v>
      </c>
      <c r="J6" s="14">
        <v>352452.29</v>
      </c>
      <c r="K6" s="17">
        <v>0.21520464781867618</v>
      </c>
    </row>
    <row r="7" spans="2:11" x14ac:dyDescent="0.2">
      <c r="B7" s="7" t="s">
        <v>69</v>
      </c>
      <c r="C7" s="14">
        <v>4586010.9000000004</v>
      </c>
      <c r="D7" s="14">
        <v>937228.88000000024</v>
      </c>
      <c r="E7" s="17">
        <v>0.20436691068483945</v>
      </c>
      <c r="F7" s="14">
        <v>3885382.5499999989</v>
      </c>
      <c r="G7" s="14">
        <v>830443.32000000007</v>
      </c>
      <c r="H7" s="17">
        <v>0.21373527813882839</v>
      </c>
      <c r="I7" s="14">
        <v>3651879.1000000006</v>
      </c>
      <c r="J7" s="14">
        <v>787071.12000000034</v>
      </c>
      <c r="K7" s="17">
        <v>0.21552496631117943</v>
      </c>
    </row>
    <row r="8" spans="2:11" x14ac:dyDescent="0.2">
      <c r="B8" s="7" t="s">
        <v>137</v>
      </c>
      <c r="C8" s="14">
        <v>1281370.6300000001</v>
      </c>
      <c r="D8" s="14">
        <v>354031.13000000006</v>
      </c>
      <c r="E8" s="17">
        <v>0.27629096665029695</v>
      </c>
      <c r="F8" s="14">
        <v>1240416.1300000001</v>
      </c>
      <c r="G8" s="14">
        <v>310696.7</v>
      </c>
      <c r="H8" s="17">
        <v>0.25047779731790493</v>
      </c>
      <c r="I8" s="14">
        <v>1222762.44</v>
      </c>
      <c r="J8" s="14">
        <v>307203.31</v>
      </c>
      <c r="K8" s="17">
        <v>0.2512371168352211</v>
      </c>
    </row>
    <row r="9" spans="2:11" x14ac:dyDescent="0.2">
      <c r="B9" s="7" t="s">
        <v>736</v>
      </c>
      <c r="C9" s="14">
        <v>199016</v>
      </c>
      <c r="D9" s="14">
        <v>51050</v>
      </c>
      <c r="E9" s="17">
        <v>0.25651203923302651</v>
      </c>
      <c r="F9" s="14">
        <v>149063</v>
      </c>
      <c r="G9" s="14">
        <v>51061.75</v>
      </c>
      <c r="H9" s="17">
        <v>0.34255147152546239</v>
      </c>
      <c r="I9" s="14">
        <v>129823.33</v>
      </c>
      <c r="J9" s="14">
        <v>44286.5</v>
      </c>
      <c r="K9" s="17">
        <v>0.3411289788977066</v>
      </c>
    </row>
    <row r="10" spans="2:11" x14ac:dyDescent="0.2">
      <c r="B10" s="7" t="s">
        <v>154</v>
      </c>
      <c r="C10" s="14">
        <v>986880.39</v>
      </c>
      <c r="D10" s="14">
        <v>119956.02000000002</v>
      </c>
      <c r="E10" s="17">
        <v>0.12155071801558445</v>
      </c>
      <c r="F10" s="14">
        <v>890796.61</v>
      </c>
      <c r="G10" s="14">
        <v>112247.99</v>
      </c>
      <c r="H10" s="17">
        <v>0.12600855093061031</v>
      </c>
      <c r="I10" s="14">
        <v>855714.28000000049</v>
      </c>
      <c r="J10" s="14">
        <v>100930.27</v>
      </c>
      <c r="K10" s="17">
        <v>0.11794856339197698</v>
      </c>
    </row>
    <row r="11" spans="2:11" x14ac:dyDescent="0.2">
      <c r="B11" s="7" t="s">
        <v>195</v>
      </c>
      <c r="C11" s="14">
        <v>1077371.6800000002</v>
      </c>
      <c r="D11" s="14">
        <v>172134.31</v>
      </c>
      <c r="E11" s="17">
        <v>0.15977244733219642</v>
      </c>
      <c r="F11" s="14">
        <v>966567.03999999992</v>
      </c>
      <c r="G11" s="14">
        <v>177475.4</v>
      </c>
      <c r="H11" s="17">
        <v>0.18361416503505024</v>
      </c>
      <c r="I11" s="14">
        <v>916009.03</v>
      </c>
      <c r="J11" s="14">
        <v>102333.08</v>
      </c>
      <c r="K11" s="17">
        <v>0.11171623493711628</v>
      </c>
    </row>
    <row r="12" spans="2:11" x14ac:dyDescent="0.2">
      <c r="B12" s="7" t="s">
        <v>214</v>
      </c>
      <c r="C12" s="14">
        <v>5325496.8599999994</v>
      </c>
      <c r="D12" s="14">
        <v>1283963.33</v>
      </c>
      <c r="E12" s="17">
        <v>0.24109737809515866</v>
      </c>
      <c r="F12" s="14">
        <v>4949244.1999999993</v>
      </c>
      <c r="G12" s="14">
        <v>1311970.4200000002</v>
      </c>
      <c r="H12" s="17">
        <v>0.26508500429217058</v>
      </c>
      <c r="I12" s="14">
        <v>5022488.03</v>
      </c>
      <c r="J12" s="14">
        <v>1223647.06</v>
      </c>
      <c r="K12" s="17">
        <v>0.24363364386156636</v>
      </c>
    </row>
    <row r="13" spans="2:11" x14ac:dyDescent="0.2">
      <c r="B13" s="6" t="s">
        <v>1051</v>
      </c>
      <c r="C13" s="14">
        <v>4692139.7299999995</v>
      </c>
      <c r="D13" s="14">
        <v>695789.53</v>
      </c>
      <c r="E13" s="17">
        <v>0.14828832260713601</v>
      </c>
      <c r="F13" s="14">
        <v>3765503.24</v>
      </c>
      <c r="G13" s="14">
        <v>831922.91999999993</v>
      </c>
      <c r="H13" s="17">
        <v>0.22093273248650819</v>
      </c>
      <c r="I13" s="14">
        <v>3845593.8599999994</v>
      </c>
      <c r="J13" s="14">
        <v>710173.54</v>
      </c>
      <c r="K13" s="17">
        <v>0.18467200797954264</v>
      </c>
    </row>
    <row r="14" spans="2:11" x14ac:dyDescent="0.2">
      <c r="B14" s="7" t="s">
        <v>22</v>
      </c>
      <c r="C14" s="14">
        <v>442861.24</v>
      </c>
      <c r="D14" s="14">
        <v>67845.14</v>
      </c>
      <c r="E14" s="17">
        <v>0.15319728590381945</v>
      </c>
      <c r="F14" s="14">
        <v>408060.3</v>
      </c>
      <c r="G14" s="14">
        <v>64534.100000000006</v>
      </c>
      <c r="H14" s="17">
        <v>0.15814844031629641</v>
      </c>
      <c r="I14" s="14">
        <v>425118.89</v>
      </c>
      <c r="J14" s="14">
        <v>62988.76</v>
      </c>
      <c r="K14" s="17">
        <v>0.14816739853644237</v>
      </c>
    </row>
    <row r="15" spans="2:11" x14ac:dyDescent="0.2">
      <c r="B15" s="7" t="s">
        <v>195</v>
      </c>
      <c r="C15" s="14">
        <v>2707142.4899999993</v>
      </c>
      <c r="D15" s="14">
        <v>359733.83</v>
      </c>
      <c r="E15" s="17">
        <v>0.13288322699260655</v>
      </c>
      <c r="F15" s="14">
        <v>1821509.9200000002</v>
      </c>
      <c r="G15" s="14">
        <v>492182.81999999995</v>
      </c>
      <c r="H15" s="17">
        <v>0.27020595089594673</v>
      </c>
      <c r="I15" s="14">
        <v>1824086.1899999995</v>
      </c>
      <c r="J15" s="14">
        <v>389374.34</v>
      </c>
      <c r="K15" s="17">
        <v>0.21346268730865187</v>
      </c>
    </row>
    <row r="16" spans="2:11" x14ac:dyDescent="0.2">
      <c r="B16" s="7" t="s">
        <v>214</v>
      </c>
      <c r="C16" s="14">
        <v>1542136</v>
      </c>
      <c r="D16" s="14">
        <v>268210.56</v>
      </c>
      <c r="E16" s="17">
        <v>0.1739214699611448</v>
      </c>
      <c r="F16" s="14">
        <v>1535933.02</v>
      </c>
      <c r="G16" s="14">
        <v>275206</v>
      </c>
      <c r="H16" s="17">
        <v>0.17917838630749666</v>
      </c>
      <c r="I16" s="14">
        <v>1596388.7799999998</v>
      </c>
      <c r="J16" s="14">
        <v>257810.44</v>
      </c>
      <c r="K16" s="17">
        <v>0.16149602354383877</v>
      </c>
    </row>
    <row r="17" spans="2:11" x14ac:dyDescent="0.2">
      <c r="B17" s="6" t="s">
        <v>1086</v>
      </c>
      <c r="C17" s="14">
        <v>4070436.16</v>
      </c>
      <c r="D17" s="14">
        <v>574234.28</v>
      </c>
      <c r="E17" s="17">
        <v>0.1410743855027074</v>
      </c>
      <c r="F17" s="14">
        <v>2828085.63</v>
      </c>
      <c r="G17" s="14">
        <v>481289.4</v>
      </c>
      <c r="H17" s="17">
        <v>0.17018204643258983</v>
      </c>
      <c r="I17" s="14">
        <v>3304705.61</v>
      </c>
      <c r="J17" s="14">
        <v>486975.06000000006</v>
      </c>
      <c r="K17" s="17">
        <v>0.14735807586806499</v>
      </c>
    </row>
    <row r="18" spans="2:11" x14ac:dyDescent="0.2">
      <c r="B18" s="7" t="s">
        <v>22</v>
      </c>
      <c r="C18" s="14">
        <v>236915.56</v>
      </c>
      <c r="D18" s="14">
        <v>43559.7</v>
      </c>
      <c r="E18" s="17">
        <v>0.1838617100539956</v>
      </c>
      <c r="F18" s="14">
        <v>211363.94</v>
      </c>
      <c r="G18" s="14">
        <v>40494.9</v>
      </c>
      <c r="H18" s="17">
        <v>0.19158849896533914</v>
      </c>
      <c r="I18" s="14">
        <v>206454.64</v>
      </c>
      <c r="J18" s="14">
        <v>39423</v>
      </c>
      <c r="K18" s="17">
        <v>0.19095235641107411</v>
      </c>
    </row>
    <row r="19" spans="2:11" x14ac:dyDescent="0.2">
      <c r="B19" s="7" t="s">
        <v>195</v>
      </c>
      <c r="C19" s="14">
        <v>2090088.6500000001</v>
      </c>
      <c r="D19" s="14">
        <v>253702.03000000003</v>
      </c>
      <c r="E19" s="17">
        <v>0.12138338247040384</v>
      </c>
      <c r="F19" s="14">
        <v>1206376.8299999998</v>
      </c>
      <c r="G19" s="14">
        <v>257508.98</v>
      </c>
      <c r="H19" s="17">
        <v>0.21345650347081024</v>
      </c>
      <c r="I19" s="14">
        <v>1709661.7999999998</v>
      </c>
      <c r="J19" s="14">
        <v>277924.21000000002</v>
      </c>
      <c r="K19" s="17">
        <v>0.16256092871701294</v>
      </c>
    </row>
    <row r="20" spans="2:11" x14ac:dyDescent="0.2">
      <c r="B20" s="7" t="s">
        <v>214</v>
      </c>
      <c r="C20" s="14">
        <v>1743431.95</v>
      </c>
      <c r="D20" s="14">
        <v>276972.55</v>
      </c>
      <c r="E20" s="17">
        <v>0.15886628095808386</v>
      </c>
      <c r="F20" s="14">
        <v>1410344.86</v>
      </c>
      <c r="G20" s="14">
        <v>183285.52000000002</v>
      </c>
      <c r="H20" s="17">
        <v>0.12995794517945064</v>
      </c>
      <c r="I20" s="14">
        <v>1388589.17</v>
      </c>
      <c r="J20" s="14">
        <v>169627.85</v>
      </c>
      <c r="K20" s="17">
        <v>0.12215841349245149</v>
      </c>
    </row>
    <row r="21" spans="2:11" x14ac:dyDescent="0.2">
      <c r="B21" s="6" t="s">
        <v>1506</v>
      </c>
      <c r="C21" s="14">
        <v>24156409.439999994</v>
      </c>
      <c r="D21" s="14">
        <v>4594445.6900000013</v>
      </c>
      <c r="E21" s="17">
        <v>0.19019572016328595</v>
      </c>
      <c r="F21" s="14">
        <v>20324820.75</v>
      </c>
      <c r="G21" s="14">
        <v>4453289.2799999993</v>
      </c>
      <c r="H21" s="17">
        <v>0.21910595595289573</v>
      </c>
      <c r="I21" s="14">
        <v>20586729.760000005</v>
      </c>
      <c r="J21" s="14">
        <v>4115072.2300000004</v>
      </c>
      <c r="K21" s="17">
        <v>0.19988955399781777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BA93C-595A-4F64-8E39-02585734FD33}">
  <dimension ref="A1:V630"/>
  <sheetViews>
    <sheetView topLeftCell="A2" zoomScale="91" zoomScaleNormal="91" workbookViewId="0">
      <selection activeCell="O40" sqref="O40"/>
    </sheetView>
  </sheetViews>
  <sheetFormatPr defaultRowHeight="12.75" x14ac:dyDescent="0.2"/>
  <cols>
    <col min="1" max="1" width="6.42578125" customWidth="1"/>
    <col min="2" max="2" width="15.28515625" bestFit="1" customWidth="1"/>
    <col min="3" max="3" width="29" bestFit="1" customWidth="1"/>
    <col min="4" max="4" width="12.140625" hidden="1" customWidth="1"/>
    <col min="5" max="5" width="8" hidden="1" customWidth="1"/>
    <col min="6" max="6" width="16.42578125" bestFit="1" customWidth="1"/>
    <col min="7" max="7" width="33" customWidth="1"/>
    <col min="8" max="8" width="36.28515625" bestFit="1" customWidth="1"/>
    <col min="9" max="9" width="17.140625" customWidth="1"/>
    <col min="10" max="10" width="31.7109375" bestFit="1" customWidth="1"/>
    <col min="11" max="11" width="17.5703125" customWidth="1"/>
    <col min="12" max="12" width="16.7109375" style="10" customWidth="1"/>
    <col min="13" max="13" width="14.85546875" style="10" bestFit="1" customWidth="1"/>
    <col min="14" max="14" width="18" style="10" bestFit="1" customWidth="1"/>
    <col min="15" max="15" width="13.7109375" style="10" bestFit="1" customWidth="1"/>
    <col min="16" max="16" width="14.85546875" style="10" bestFit="1" customWidth="1"/>
    <col min="17" max="17" width="14.85546875" style="48" bestFit="1" customWidth="1"/>
    <col min="18" max="18" width="14.85546875" style="10" bestFit="1" customWidth="1"/>
    <col min="19" max="21" width="12.85546875" customWidth="1"/>
    <col min="22" max="22" width="243.85546875" customWidth="1"/>
  </cols>
  <sheetData>
    <row r="1" spans="1:22" ht="44.45" customHeight="1" x14ac:dyDescent="0.2">
      <c r="A1" s="1" t="s">
        <v>0</v>
      </c>
      <c r="B1" s="1" t="s">
        <v>1</v>
      </c>
      <c r="C1" s="1" t="s">
        <v>2</v>
      </c>
      <c r="D1" s="1" t="s">
        <v>3</v>
      </c>
      <c r="E1" s="1" t="s">
        <v>4</v>
      </c>
      <c r="F1" s="1" t="s">
        <v>5</v>
      </c>
      <c r="G1" s="1" t="s">
        <v>6</v>
      </c>
      <c r="H1" s="1" t="s">
        <v>7</v>
      </c>
      <c r="I1" s="1" t="s">
        <v>276</v>
      </c>
      <c r="J1" s="1" t="s">
        <v>277</v>
      </c>
      <c r="K1" s="40" t="s">
        <v>1556</v>
      </c>
      <c r="L1" s="41" t="s">
        <v>1554</v>
      </c>
      <c r="M1" s="11" t="s">
        <v>11</v>
      </c>
      <c r="N1" s="26" t="s">
        <v>1544</v>
      </c>
      <c r="O1" s="11" t="s">
        <v>997</v>
      </c>
      <c r="P1" s="26" t="s">
        <v>1545</v>
      </c>
      <c r="Q1" s="49" t="s">
        <v>12</v>
      </c>
      <c r="R1" s="26" t="s">
        <v>1546</v>
      </c>
      <c r="S1" s="11" t="s">
        <v>14</v>
      </c>
      <c r="T1" s="2" t="s">
        <v>994</v>
      </c>
      <c r="U1" s="2" t="s">
        <v>995</v>
      </c>
      <c r="V1" s="2" t="s">
        <v>996</v>
      </c>
    </row>
    <row r="2" spans="1:22" ht="11.1" customHeight="1" x14ac:dyDescent="0.2">
      <c r="A2" s="3" t="s">
        <v>17</v>
      </c>
      <c r="B2" s="3" t="s">
        <v>278</v>
      </c>
      <c r="C2" s="3" t="s">
        <v>279</v>
      </c>
      <c r="D2" s="3" t="s">
        <v>280</v>
      </c>
      <c r="E2" s="3" t="s">
        <v>281</v>
      </c>
      <c r="F2" s="3" t="s">
        <v>22</v>
      </c>
      <c r="G2" s="16" t="s">
        <v>1532</v>
      </c>
      <c r="H2" s="3" t="s">
        <v>282</v>
      </c>
      <c r="I2" s="3" t="s">
        <v>283</v>
      </c>
      <c r="J2" s="3" t="s">
        <v>284</v>
      </c>
      <c r="K2" s="44">
        <f>Expenditures[[#This Row],[2019
 Total Budget]]-Expenditures[[#This Row],[Budget Adjustments]]</f>
        <v>50660.34</v>
      </c>
      <c r="L2" s="42"/>
      <c r="M2" s="12">
        <v>50660.34</v>
      </c>
      <c r="N2" s="12">
        <v>12663.9</v>
      </c>
      <c r="O2" s="12">
        <v>0</v>
      </c>
      <c r="P2" s="12">
        <v>12415.83</v>
      </c>
      <c r="Q2" s="36">
        <v>49663.32</v>
      </c>
      <c r="R2" s="12">
        <v>12172.29</v>
      </c>
      <c r="S2" s="12">
        <v>48689.16</v>
      </c>
      <c r="T2" s="4" t="s">
        <v>16</v>
      </c>
      <c r="U2" s="4" t="s">
        <v>16</v>
      </c>
      <c r="V2" s="4" t="s">
        <v>16</v>
      </c>
    </row>
    <row r="3" spans="1:22" ht="11.1" customHeight="1" x14ac:dyDescent="0.2">
      <c r="A3" s="3" t="s">
        <v>17</v>
      </c>
      <c r="B3" s="3" t="s">
        <v>285</v>
      </c>
      <c r="C3" s="3" t="s">
        <v>286</v>
      </c>
      <c r="D3" s="3" t="s">
        <v>280</v>
      </c>
      <c r="E3" s="3" t="s">
        <v>281</v>
      </c>
      <c r="F3" s="3" t="s">
        <v>22</v>
      </c>
      <c r="G3" s="16" t="s">
        <v>1532</v>
      </c>
      <c r="H3" s="3" t="s">
        <v>282</v>
      </c>
      <c r="I3" s="3" t="s">
        <v>287</v>
      </c>
      <c r="J3" s="3" t="s">
        <v>288</v>
      </c>
      <c r="K3" s="44">
        <f>Expenditures[[#This Row],[2019
 Total Budget]]-Expenditures[[#This Row],[Budget Adjustments]]</f>
        <v>150</v>
      </c>
      <c r="L3" s="42"/>
      <c r="M3" s="12">
        <v>150</v>
      </c>
      <c r="N3" s="12">
        <v>0</v>
      </c>
      <c r="O3" s="12">
        <v>0</v>
      </c>
      <c r="P3" s="12">
        <v>0</v>
      </c>
      <c r="Q3" s="36">
        <v>0</v>
      </c>
      <c r="R3" s="12">
        <v>0</v>
      </c>
      <c r="S3" s="12">
        <v>16.13</v>
      </c>
      <c r="T3" s="4" t="s">
        <v>16</v>
      </c>
      <c r="U3" s="4" t="s">
        <v>16</v>
      </c>
      <c r="V3" s="4" t="s">
        <v>16</v>
      </c>
    </row>
    <row r="4" spans="1:22" ht="11.1" customHeight="1" x14ac:dyDescent="0.2">
      <c r="A4" s="3" t="s">
        <v>17</v>
      </c>
      <c r="B4" s="3" t="s">
        <v>289</v>
      </c>
      <c r="C4" s="3" t="s">
        <v>290</v>
      </c>
      <c r="D4" s="3" t="s">
        <v>280</v>
      </c>
      <c r="E4" s="3" t="s">
        <v>281</v>
      </c>
      <c r="F4" s="3" t="s">
        <v>22</v>
      </c>
      <c r="G4" s="16" t="s">
        <v>1532</v>
      </c>
      <c r="H4" s="3" t="s">
        <v>282</v>
      </c>
      <c r="I4" s="3" t="s">
        <v>287</v>
      </c>
      <c r="J4" s="3" t="s">
        <v>291</v>
      </c>
      <c r="K4" s="44">
        <f>Expenditures[[#This Row],[2019
 Total Budget]]-Expenditures[[#This Row],[Budget Adjustments]]</f>
        <v>0</v>
      </c>
      <c r="L4" s="42"/>
      <c r="M4" s="12">
        <v>0</v>
      </c>
      <c r="N4" s="12">
        <v>0</v>
      </c>
      <c r="O4" s="12">
        <v>0</v>
      </c>
      <c r="P4" s="12">
        <v>0</v>
      </c>
      <c r="Q4" s="36">
        <v>0</v>
      </c>
      <c r="R4" s="12">
        <v>0</v>
      </c>
      <c r="S4" s="12">
        <v>0</v>
      </c>
      <c r="T4" s="4" t="s">
        <v>16</v>
      </c>
      <c r="U4" s="4" t="s">
        <v>16</v>
      </c>
      <c r="V4" s="4" t="s">
        <v>16</v>
      </c>
    </row>
    <row r="5" spans="1:22" ht="11.1" customHeight="1" x14ac:dyDescent="0.2">
      <c r="A5" s="3" t="s">
        <v>17</v>
      </c>
      <c r="B5" s="3" t="s">
        <v>292</v>
      </c>
      <c r="C5" s="3" t="s">
        <v>293</v>
      </c>
      <c r="D5" s="3" t="s">
        <v>280</v>
      </c>
      <c r="E5" s="3" t="s">
        <v>281</v>
      </c>
      <c r="F5" s="3" t="s">
        <v>22</v>
      </c>
      <c r="G5" s="16" t="s">
        <v>1532</v>
      </c>
      <c r="H5" s="3" t="s">
        <v>282</v>
      </c>
      <c r="I5" s="3" t="s">
        <v>287</v>
      </c>
      <c r="J5" s="3" t="s">
        <v>294</v>
      </c>
      <c r="K5" s="44">
        <f>Expenditures[[#This Row],[2019
 Total Budget]]-Expenditures[[#This Row],[Budget Adjustments]]</f>
        <v>0</v>
      </c>
      <c r="L5" s="42"/>
      <c r="M5" s="12">
        <v>0</v>
      </c>
      <c r="N5" s="12">
        <v>0</v>
      </c>
      <c r="O5" s="12">
        <v>0</v>
      </c>
      <c r="P5" s="12">
        <v>0</v>
      </c>
      <c r="Q5" s="36">
        <v>0</v>
      </c>
      <c r="R5" s="12">
        <v>0</v>
      </c>
      <c r="S5" s="12">
        <v>0</v>
      </c>
      <c r="T5" s="4" t="s">
        <v>16</v>
      </c>
      <c r="U5" s="4" t="s">
        <v>16</v>
      </c>
      <c r="V5" s="4" t="s">
        <v>16</v>
      </c>
    </row>
    <row r="6" spans="1:22" ht="11.1" customHeight="1" x14ac:dyDescent="0.2">
      <c r="A6" s="3" t="s">
        <v>17</v>
      </c>
      <c r="B6" s="3" t="s">
        <v>295</v>
      </c>
      <c r="C6" s="3" t="s">
        <v>296</v>
      </c>
      <c r="D6" s="3" t="s">
        <v>280</v>
      </c>
      <c r="E6" s="3" t="s">
        <v>281</v>
      </c>
      <c r="F6" s="3" t="s">
        <v>22</v>
      </c>
      <c r="G6" s="16" t="s">
        <v>1532</v>
      </c>
      <c r="H6" s="3" t="s">
        <v>282</v>
      </c>
      <c r="I6" s="3" t="s">
        <v>287</v>
      </c>
      <c r="J6" s="3" t="s">
        <v>297</v>
      </c>
      <c r="K6" s="44">
        <f>Expenditures[[#This Row],[2019
 Total Budget]]-Expenditures[[#This Row],[Budget Adjustments]]</f>
        <v>10000</v>
      </c>
      <c r="L6" s="42"/>
      <c r="M6" s="12">
        <v>10000</v>
      </c>
      <c r="N6" s="12">
        <v>8785.5300000000007</v>
      </c>
      <c r="O6" s="12">
        <v>0</v>
      </c>
      <c r="P6" s="12">
        <v>7306.3</v>
      </c>
      <c r="Q6" s="36">
        <v>9464.26</v>
      </c>
      <c r="R6" s="12">
        <v>7415.15</v>
      </c>
      <c r="S6" s="12">
        <v>8555.6200000000008</v>
      </c>
      <c r="T6" s="4" t="s">
        <v>16</v>
      </c>
      <c r="U6" s="4" t="s">
        <v>16</v>
      </c>
      <c r="V6" s="4" t="s">
        <v>16</v>
      </c>
    </row>
    <row r="7" spans="1:22" ht="11.1" customHeight="1" x14ac:dyDescent="0.2">
      <c r="A7" s="3" t="s">
        <v>17</v>
      </c>
      <c r="B7" s="3" t="s">
        <v>298</v>
      </c>
      <c r="C7" s="3" t="s">
        <v>299</v>
      </c>
      <c r="D7" s="3" t="s">
        <v>280</v>
      </c>
      <c r="E7" s="3" t="s">
        <v>281</v>
      </c>
      <c r="F7" s="3" t="s">
        <v>22</v>
      </c>
      <c r="G7" s="16" t="s">
        <v>1532</v>
      </c>
      <c r="H7" s="3" t="s">
        <v>282</v>
      </c>
      <c r="I7" s="3" t="s">
        <v>287</v>
      </c>
      <c r="J7" s="3" t="s">
        <v>300</v>
      </c>
      <c r="K7" s="44">
        <f>Expenditures[[#This Row],[2019
 Total Budget]]-Expenditures[[#This Row],[Budget Adjustments]]</f>
        <v>0</v>
      </c>
      <c r="L7" s="42">
        <v>8625</v>
      </c>
      <c r="M7" s="12">
        <v>8625</v>
      </c>
      <c r="N7" s="12">
        <v>0</v>
      </c>
      <c r="O7" s="12">
        <v>0</v>
      </c>
      <c r="P7" s="12">
        <v>13760</v>
      </c>
      <c r="Q7" s="36">
        <v>20435</v>
      </c>
      <c r="R7" s="12">
        <v>0</v>
      </c>
      <c r="S7" s="12">
        <v>0</v>
      </c>
      <c r="T7" s="4" t="s">
        <v>16</v>
      </c>
      <c r="U7" s="4" t="s">
        <v>16</v>
      </c>
      <c r="V7" s="4" t="s">
        <v>16</v>
      </c>
    </row>
    <row r="8" spans="1:22" ht="11.1" customHeight="1" x14ac:dyDescent="0.2">
      <c r="A8" s="3" t="s">
        <v>17</v>
      </c>
      <c r="B8" s="3" t="s">
        <v>301</v>
      </c>
      <c r="C8" s="3" t="s">
        <v>302</v>
      </c>
      <c r="D8" s="3" t="s">
        <v>280</v>
      </c>
      <c r="E8" s="3" t="s">
        <v>281</v>
      </c>
      <c r="F8" s="3" t="s">
        <v>22</v>
      </c>
      <c r="G8" s="16" t="s">
        <v>1532</v>
      </c>
      <c r="H8" s="3" t="s">
        <v>282</v>
      </c>
      <c r="I8" s="3" t="s">
        <v>303</v>
      </c>
      <c r="J8" s="3" t="s">
        <v>304</v>
      </c>
      <c r="K8" s="44">
        <f>Expenditures[[#This Row],[2019
 Total Budget]]-Expenditures[[#This Row],[Budget Adjustments]]</f>
        <v>3875.49</v>
      </c>
      <c r="L8" s="42"/>
      <c r="M8" s="12">
        <v>3875.49</v>
      </c>
      <c r="N8" s="12">
        <v>968.85</v>
      </c>
      <c r="O8" s="12">
        <v>0</v>
      </c>
      <c r="P8" s="12">
        <v>949.77</v>
      </c>
      <c r="Q8" s="36">
        <v>3799.08</v>
      </c>
      <c r="R8" s="12">
        <v>931.2</v>
      </c>
      <c r="S8" s="12">
        <v>3724.8</v>
      </c>
      <c r="T8" s="4" t="s">
        <v>16</v>
      </c>
      <c r="U8" s="4" t="s">
        <v>16</v>
      </c>
      <c r="V8" s="4" t="s">
        <v>16</v>
      </c>
    </row>
    <row r="9" spans="1:22" ht="11.1" customHeight="1" x14ac:dyDescent="0.2">
      <c r="A9" s="3" t="s">
        <v>17</v>
      </c>
      <c r="B9" s="3" t="s">
        <v>305</v>
      </c>
      <c r="C9" s="3" t="s">
        <v>279</v>
      </c>
      <c r="D9" s="3" t="s">
        <v>280</v>
      </c>
      <c r="E9" s="3" t="s">
        <v>281</v>
      </c>
      <c r="F9" s="3" t="s">
        <v>22</v>
      </c>
      <c r="G9" s="16" t="s">
        <v>1532</v>
      </c>
      <c r="H9" s="3" t="s">
        <v>24</v>
      </c>
      <c r="I9" s="3" t="s">
        <v>283</v>
      </c>
      <c r="J9" s="3" t="s">
        <v>284</v>
      </c>
      <c r="K9" s="44">
        <f>Expenditures[[#This Row],[2019
 Total Budget]]-Expenditures[[#This Row],[Budget Adjustments]]</f>
        <v>169970</v>
      </c>
      <c r="L9" s="42"/>
      <c r="M9" s="12">
        <v>169970</v>
      </c>
      <c r="N9" s="12">
        <v>38360.1</v>
      </c>
      <c r="O9" s="12">
        <v>0</v>
      </c>
      <c r="P9" s="12">
        <v>37986.39</v>
      </c>
      <c r="Q9" s="36">
        <v>165894.85999999999</v>
      </c>
      <c r="R9" s="12">
        <v>51227.9</v>
      </c>
      <c r="S9" s="12">
        <v>182562.88</v>
      </c>
      <c r="T9" s="4" t="s">
        <v>16</v>
      </c>
      <c r="U9" s="4" t="s">
        <v>16</v>
      </c>
      <c r="V9" s="4" t="s">
        <v>16</v>
      </c>
    </row>
    <row r="10" spans="1:22" ht="11.1" customHeight="1" x14ac:dyDescent="0.2">
      <c r="A10" s="3" t="s">
        <v>17</v>
      </c>
      <c r="B10" s="3" t="s">
        <v>306</v>
      </c>
      <c r="C10" s="3" t="s">
        <v>307</v>
      </c>
      <c r="D10" s="3" t="s">
        <v>280</v>
      </c>
      <c r="E10" s="3" t="s">
        <v>281</v>
      </c>
      <c r="F10" s="3" t="s">
        <v>22</v>
      </c>
      <c r="G10" s="16" t="s">
        <v>1532</v>
      </c>
      <c r="H10" s="3" t="s">
        <v>24</v>
      </c>
      <c r="I10" s="3" t="s">
        <v>283</v>
      </c>
      <c r="J10" s="3" t="s">
        <v>308</v>
      </c>
      <c r="K10" s="44">
        <f>Expenditures[[#This Row],[2019
 Total Budget]]-Expenditures[[#This Row],[Budget Adjustments]]</f>
        <v>0</v>
      </c>
      <c r="L10" s="42"/>
      <c r="M10" s="12">
        <v>0</v>
      </c>
      <c r="N10" s="12">
        <v>0</v>
      </c>
      <c r="O10" s="12">
        <v>0</v>
      </c>
      <c r="P10" s="12">
        <v>0</v>
      </c>
      <c r="Q10" s="36">
        <v>0</v>
      </c>
      <c r="R10" s="12">
        <v>0</v>
      </c>
      <c r="S10" s="12">
        <v>6095.59</v>
      </c>
      <c r="T10" s="4" t="s">
        <v>16</v>
      </c>
      <c r="U10" s="4" t="s">
        <v>16</v>
      </c>
      <c r="V10" s="4" t="s">
        <v>16</v>
      </c>
    </row>
    <row r="11" spans="1:22" ht="11.1" customHeight="1" x14ac:dyDescent="0.2">
      <c r="A11" s="3" t="s">
        <v>17</v>
      </c>
      <c r="B11" s="3" t="s">
        <v>309</v>
      </c>
      <c r="C11" s="3" t="s">
        <v>310</v>
      </c>
      <c r="D11" s="3" t="s">
        <v>280</v>
      </c>
      <c r="E11" s="3" t="s">
        <v>281</v>
      </c>
      <c r="F11" s="3" t="s">
        <v>22</v>
      </c>
      <c r="G11" s="16" t="s">
        <v>1532</v>
      </c>
      <c r="H11" s="3" t="s">
        <v>24</v>
      </c>
      <c r="I11" s="3" t="s">
        <v>283</v>
      </c>
      <c r="J11" s="3" t="s">
        <v>311</v>
      </c>
      <c r="K11" s="44">
        <f>Expenditures[[#This Row],[2019
 Total Budget]]-Expenditures[[#This Row],[Budget Adjustments]]</f>
        <v>785</v>
      </c>
      <c r="L11" s="42"/>
      <c r="M11" s="12">
        <v>785</v>
      </c>
      <c r="N11" s="12">
        <v>0</v>
      </c>
      <c r="O11" s="12">
        <v>0</v>
      </c>
      <c r="P11" s="12">
        <v>0</v>
      </c>
      <c r="Q11" s="36">
        <v>0</v>
      </c>
      <c r="R11" s="12">
        <v>1700</v>
      </c>
      <c r="S11" s="12">
        <v>1700</v>
      </c>
      <c r="T11" s="4" t="s">
        <v>16</v>
      </c>
      <c r="U11" s="4" t="s">
        <v>16</v>
      </c>
      <c r="V11" s="4" t="s">
        <v>16</v>
      </c>
    </row>
    <row r="12" spans="1:22" ht="11.1" customHeight="1" x14ac:dyDescent="0.2">
      <c r="A12" s="3" t="s">
        <v>17</v>
      </c>
      <c r="B12" s="3" t="s">
        <v>312</v>
      </c>
      <c r="C12" s="3" t="s">
        <v>286</v>
      </c>
      <c r="D12" s="3" t="s">
        <v>280</v>
      </c>
      <c r="E12" s="3" t="s">
        <v>281</v>
      </c>
      <c r="F12" s="3" t="s">
        <v>22</v>
      </c>
      <c r="G12" s="16" t="s">
        <v>1532</v>
      </c>
      <c r="H12" s="3" t="s">
        <v>24</v>
      </c>
      <c r="I12" s="3" t="s">
        <v>287</v>
      </c>
      <c r="J12" s="3" t="s">
        <v>288</v>
      </c>
      <c r="K12" s="44">
        <f>Expenditures[[#This Row],[2019
 Total Budget]]-Expenditures[[#This Row],[Budget Adjustments]]</f>
        <v>600</v>
      </c>
      <c r="L12" s="42"/>
      <c r="M12" s="12">
        <v>600</v>
      </c>
      <c r="N12" s="12">
        <v>84.93</v>
      </c>
      <c r="O12" s="12">
        <v>0</v>
      </c>
      <c r="P12" s="12">
        <v>9.76</v>
      </c>
      <c r="Q12" s="36">
        <v>597.4</v>
      </c>
      <c r="R12" s="12">
        <v>149.49</v>
      </c>
      <c r="S12" s="12">
        <v>498.56</v>
      </c>
      <c r="T12" s="4" t="s">
        <v>16</v>
      </c>
      <c r="U12" s="4" t="s">
        <v>16</v>
      </c>
      <c r="V12" s="4" t="s">
        <v>16</v>
      </c>
    </row>
    <row r="13" spans="1:22" ht="11.1" customHeight="1" x14ac:dyDescent="0.2">
      <c r="A13" s="3" t="s">
        <v>17</v>
      </c>
      <c r="B13" s="3" t="s">
        <v>313</v>
      </c>
      <c r="C13" s="3" t="s">
        <v>314</v>
      </c>
      <c r="D13" s="3" t="s">
        <v>280</v>
      </c>
      <c r="E13" s="3" t="s">
        <v>281</v>
      </c>
      <c r="F13" s="3" t="s">
        <v>22</v>
      </c>
      <c r="G13" s="16" t="s">
        <v>1532</v>
      </c>
      <c r="H13" s="3" t="s">
        <v>24</v>
      </c>
      <c r="I13" s="3" t="s">
        <v>287</v>
      </c>
      <c r="J13" s="3" t="s">
        <v>291</v>
      </c>
      <c r="K13" s="44">
        <f>Expenditures[[#This Row],[2019
 Total Budget]]-Expenditures[[#This Row],[Budget Adjustments]]</f>
        <v>420</v>
      </c>
      <c r="L13" s="42"/>
      <c r="M13" s="12">
        <v>420</v>
      </c>
      <c r="N13" s="12">
        <v>0</v>
      </c>
      <c r="O13" s="12">
        <v>0</v>
      </c>
      <c r="P13" s="12">
        <v>0</v>
      </c>
      <c r="Q13" s="36">
        <v>0</v>
      </c>
      <c r="R13" s="12">
        <v>0</v>
      </c>
      <c r="S13" s="12">
        <v>0</v>
      </c>
      <c r="T13" s="4" t="s">
        <v>16</v>
      </c>
      <c r="U13" s="4" t="s">
        <v>16</v>
      </c>
      <c r="V13" s="4" t="s">
        <v>16</v>
      </c>
    </row>
    <row r="14" spans="1:22" ht="11.1" customHeight="1" x14ac:dyDescent="0.2">
      <c r="A14" s="3" t="s">
        <v>17</v>
      </c>
      <c r="B14" s="3" t="s">
        <v>315</v>
      </c>
      <c r="C14" s="3" t="s">
        <v>293</v>
      </c>
      <c r="D14" s="3" t="s">
        <v>280</v>
      </c>
      <c r="E14" s="3" t="s">
        <v>281</v>
      </c>
      <c r="F14" s="3" t="s">
        <v>22</v>
      </c>
      <c r="G14" s="16" t="s">
        <v>1532</v>
      </c>
      <c r="H14" s="3" t="s">
        <v>24</v>
      </c>
      <c r="I14" s="3" t="s">
        <v>287</v>
      </c>
      <c r="J14" s="3" t="s">
        <v>294</v>
      </c>
      <c r="K14" s="44">
        <f>Expenditures[[#This Row],[2019
 Total Budget]]-Expenditures[[#This Row],[Budget Adjustments]]</f>
        <v>6500</v>
      </c>
      <c r="L14" s="42"/>
      <c r="M14" s="12">
        <v>6500</v>
      </c>
      <c r="N14" s="12">
        <v>0</v>
      </c>
      <c r="O14" s="12">
        <v>6500</v>
      </c>
      <c r="P14" s="12">
        <v>0</v>
      </c>
      <c r="Q14" s="36">
        <v>0</v>
      </c>
      <c r="R14" s="12">
        <v>0</v>
      </c>
      <c r="S14" s="12">
        <v>0</v>
      </c>
      <c r="T14" s="4" t="s">
        <v>16</v>
      </c>
      <c r="U14" s="4" t="s">
        <v>16</v>
      </c>
      <c r="V14" s="4" t="s">
        <v>16</v>
      </c>
    </row>
    <row r="15" spans="1:22" ht="11.1" customHeight="1" x14ac:dyDescent="0.2">
      <c r="A15" s="3" t="s">
        <v>17</v>
      </c>
      <c r="B15" s="3" t="s">
        <v>316</v>
      </c>
      <c r="C15" s="3" t="s">
        <v>296</v>
      </c>
      <c r="D15" s="3" t="s">
        <v>280</v>
      </c>
      <c r="E15" s="3" t="s">
        <v>281</v>
      </c>
      <c r="F15" s="3" t="s">
        <v>22</v>
      </c>
      <c r="G15" s="16" t="s">
        <v>1532</v>
      </c>
      <c r="H15" s="3" t="s">
        <v>24</v>
      </c>
      <c r="I15" s="3" t="s">
        <v>287</v>
      </c>
      <c r="J15" s="3" t="s">
        <v>297</v>
      </c>
      <c r="K15" s="44">
        <f>Expenditures[[#This Row],[2019
 Total Budget]]-Expenditures[[#This Row],[Budget Adjustments]]</f>
        <v>9000</v>
      </c>
      <c r="L15" s="42"/>
      <c r="M15" s="12">
        <v>9000</v>
      </c>
      <c r="N15" s="12">
        <v>842</v>
      </c>
      <c r="O15" s="12">
        <v>85</v>
      </c>
      <c r="P15" s="12">
        <v>829.35</v>
      </c>
      <c r="Q15" s="36">
        <v>9359.5499999999993</v>
      </c>
      <c r="R15" s="12">
        <v>2020.8</v>
      </c>
      <c r="S15" s="12">
        <v>8720.9699999999993</v>
      </c>
      <c r="T15" s="4" t="s">
        <v>16</v>
      </c>
      <c r="U15" s="4" t="s">
        <v>16</v>
      </c>
      <c r="V15" s="4" t="s">
        <v>16</v>
      </c>
    </row>
    <row r="16" spans="1:22" ht="11.1" customHeight="1" x14ac:dyDescent="0.2">
      <c r="A16" s="3" t="s">
        <v>17</v>
      </c>
      <c r="B16" s="3" t="s">
        <v>317</v>
      </c>
      <c r="C16" s="3" t="s">
        <v>299</v>
      </c>
      <c r="D16" s="3" t="s">
        <v>280</v>
      </c>
      <c r="E16" s="3" t="s">
        <v>281</v>
      </c>
      <c r="F16" s="3" t="s">
        <v>22</v>
      </c>
      <c r="G16" s="16" t="s">
        <v>1532</v>
      </c>
      <c r="H16" s="3" t="s">
        <v>24</v>
      </c>
      <c r="I16" s="3" t="s">
        <v>287</v>
      </c>
      <c r="J16" s="3" t="s">
        <v>300</v>
      </c>
      <c r="K16" s="44">
        <f>Expenditures[[#This Row],[2019
 Total Budget]]-Expenditures[[#This Row],[Budget Adjustments]]</f>
        <v>0</v>
      </c>
      <c r="L16" s="42"/>
      <c r="M16" s="12">
        <v>0</v>
      </c>
      <c r="N16" s="12">
        <v>0</v>
      </c>
      <c r="O16" s="12">
        <v>0</v>
      </c>
      <c r="P16" s="12">
        <v>0</v>
      </c>
      <c r="Q16" s="36">
        <v>0</v>
      </c>
      <c r="R16" s="12">
        <v>0</v>
      </c>
      <c r="S16" s="12">
        <v>0</v>
      </c>
      <c r="T16" s="4" t="s">
        <v>16</v>
      </c>
      <c r="U16" s="4" t="s">
        <v>16</v>
      </c>
      <c r="V16" s="4" t="s">
        <v>16</v>
      </c>
    </row>
    <row r="17" spans="1:22" ht="11.1" customHeight="1" x14ac:dyDescent="0.2">
      <c r="A17" s="3" t="s">
        <v>17</v>
      </c>
      <c r="B17" s="3" t="s">
        <v>318</v>
      </c>
      <c r="C17" s="3" t="s">
        <v>319</v>
      </c>
      <c r="D17" s="3" t="s">
        <v>280</v>
      </c>
      <c r="E17" s="3" t="s">
        <v>281</v>
      </c>
      <c r="F17" s="3" t="s">
        <v>22</v>
      </c>
      <c r="G17" s="16" t="s">
        <v>1532</v>
      </c>
      <c r="H17" s="3" t="s">
        <v>24</v>
      </c>
      <c r="I17" s="3" t="s">
        <v>287</v>
      </c>
      <c r="J17" s="3" t="s">
        <v>320</v>
      </c>
      <c r="K17" s="44">
        <f>Expenditures[[#This Row],[2019
 Total Budget]]-Expenditures[[#This Row],[Budget Adjustments]]</f>
        <v>0</v>
      </c>
      <c r="L17" s="42"/>
      <c r="M17" s="12">
        <v>0</v>
      </c>
      <c r="N17" s="12">
        <v>0</v>
      </c>
      <c r="O17" s="12">
        <v>0</v>
      </c>
      <c r="P17" s="12">
        <v>0</v>
      </c>
      <c r="Q17" s="36">
        <v>0</v>
      </c>
      <c r="R17" s="12">
        <v>0</v>
      </c>
      <c r="S17" s="12">
        <v>1923.29</v>
      </c>
      <c r="T17" s="4" t="s">
        <v>16</v>
      </c>
      <c r="U17" s="4" t="s">
        <v>16</v>
      </c>
      <c r="V17" s="4" t="s">
        <v>16</v>
      </c>
    </row>
    <row r="18" spans="1:22" ht="11.1" customHeight="1" x14ac:dyDescent="0.2">
      <c r="A18" s="3" t="s">
        <v>17</v>
      </c>
      <c r="B18" s="3" t="s">
        <v>321</v>
      </c>
      <c r="C18" s="3" t="s">
        <v>322</v>
      </c>
      <c r="D18" s="3" t="s">
        <v>280</v>
      </c>
      <c r="E18" s="3" t="s">
        <v>281</v>
      </c>
      <c r="F18" s="3" t="s">
        <v>22</v>
      </c>
      <c r="G18" s="16" t="s">
        <v>1532</v>
      </c>
      <c r="H18" s="3" t="s">
        <v>24</v>
      </c>
      <c r="I18" s="3" t="s">
        <v>287</v>
      </c>
      <c r="J18" s="3" t="s">
        <v>323</v>
      </c>
      <c r="K18" s="44">
        <f>Expenditures[[#This Row],[2019
 Total Budget]]-Expenditures[[#This Row],[Budget Adjustments]]</f>
        <v>3745.44</v>
      </c>
      <c r="L18" s="42"/>
      <c r="M18" s="12">
        <v>3745.44</v>
      </c>
      <c r="N18" s="12">
        <v>936.36</v>
      </c>
      <c r="O18" s="12">
        <v>0</v>
      </c>
      <c r="P18" s="12">
        <v>952.84</v>
      </c>
      <c r="Q18" s="36">
        <v>3706.84</v>
      </c>
      <c r="R18" s="12">
        <v>900</v>
      </c>
      <c r="S18" s="12">
        <v>3600</v>
      </c>
      <c r="T18" s="4" t="s">
        <v>16</v>
      </c>
      <c r="U18" s="4" t="s">
        <v>16</v>
      </c>
      <c r="V18" s="4" t="s">
        <v>16</v>
      </c>
    </row>
    <row r="19" spans="1:22" ht="11.1" customHeight="1" x14ac:dyDescent="0.2">
      <c r="A19" s="3" t="s">
        <v>17</v>
      </c>
      <c r="B19" s="3" t="s">
        <v>324</v>
      </c>
      <c r="C19" s="3" t="s">
        <v>302</v>
      </c>
      <c r="D19" s="3" t="s">
        <v>280</v>
      </c>
      <c r="E19" s="3" t="s">
        <v>281</v>
      </c>
      <c r="F19" s="3" t="s">
        <v>22</v>
      </c>
      <c r="G19" s="16" t="s">
        <v>1532</v>
      </c>
      <c r="H19" s="3" t="s">
        <v>24</v>
      </c>
      <c r="I19" s="3" t="s">
        <v>303</v>
      </c>
      <c r="J19" s="3" t="s">
        <v>304</v>
      </c>
      <c r="K19" s="44">
        <f>Expenditures[[#This Row],[2019
 Total Budget]]-Expenditures[[#This Row],[Budget Adjustments]]</f>
        <v>13062.76</v>
      </c>
      <c r="L19" s="42"/>
      <c r="M19" s="12">
        <v>13062.76</v>
      </c>
      <c r="N19" s="12">
        <v>2904.7</v>
      </c>
      <c r="O19" s="12">
        <v>0</v>
      </c>
      <c r="P19" s="12">
        <v>2883.49</v>
      </c>
      <c r="Q19" s="36">
        <v>12558.23</v>
      </c>
      <c r="R19" s="12">
        <v>3853.57</v>
      </c>
      <c r="S19" s="12">
        <v>14325.88</v>
      </c>
      <c r="T19" s="4" t="s">
        <v>16</v>
      </c>
      <c r="U19" s="4" t="s">
        <v>16</v>
      </c>
      <c r="V19" s="4" t="s">
        <v>16</v>
      </c>
    </row>
    <row r="20" spans="1:22" ht="11.1" customHeight="1" x14ac:dyDescent="0.2">
      <c r="A20" s="3" t="s">
        <v>17</v>
      </c>
      <c r="B20" s="3" t="s">
        <v>325</v>
      </c>
      <c r="C20" s="3" t="s">
        <v>279</v>
      </c>
      <c r="D20" s="3" t="s">
        <v>280</v>
      </c>
      <c r="E20" s="3" t="s">
        <v>281</v>
      </c>
      <c r="F20" s="3" t="s">
        <v>22</v>
      </c>
      <c r="G20" s="16" t="s">
        <v>1532</v>
      </c>
      <c r="H20" s="3" t="s">
        <v>326</v>
      </c>
      <c r="I20" s="3" t="s">
        <v>283</v>
      </c>
      <c r="J20" s="3" t="s">
        <v>284</v>
      </c>
      <c r="K20" s="44">
        <f>Expenditures[[#This Row],[2019
 Total Budget]]-Expenditures[[#This Row],[Budget Adjustments]]</f>
        <v>190944.33</v>
      </c>
      <c r="L20" s="42"/>
      <c r="M20" s="12">
        <v>190944.33</v>
      </c>
      <c r="N20" s="12">
        <v>39500.32</v>
      </c>
      <c r="O20" s="12">
        <v>0</v>
      </c>
      <c r="P20" s="12">
        <v>44552.480000000003</v>
      </c>
      <c r="Q20" s="36">
        <v>177313.28</v>
      </c>
      <c r="R20" s="12">
        <v>42646.28</v>
      </c>
      <c r="S20" s="12">
        <v>180115.96</v>
      </c>
      <c r="T20" s="4" t="s">
        <v>16</v>
      </c>
      <c r="U20" s="4" t="s">
        <v>16</v>
      </c>
      <c r="V20" s="4" t="s">
        <v>16</v>
      </c>
    </row>
    <row r="21" spans="1:22" ht="11.1" customHeight="1" x14ac:dyDescent="0.2">
      <c r="A21" s="3" t="s">
        <v>17</v>
      </c>
      <c r="B21" s="3" t="s">
        <v>327</v>
      </c>
      <c r="C21" s="3" t="s">
        <v>307</v>
      </c>
      <c r="D21" s="3" t="s">
        <v>280</v>
      </c>
      <c r="E21" s="3" t="s">
        <v>281</v>
      </c>
      <c r="F21" s="3" t="s">
        <v>22</v>
      </c>
      <c r="G21" s="16" t="s">
        <v>1532</v>
      </c>
      <c r="H21" s="3" t="s">
        <v>326</v>
      </c>
      <c r="I21" s="3" t="s">
        <v>283</v>
      </c>
      <c r="J21" s="3" t="s">
        <v>308</v>
      </c>
      <c r="K21" s="44">
        <f>Expenditures[[#This Row],[2019
 Total Budget]]-Expenditures[[#This Row],[Budget Adjustments]]</f>
        <v>6370</v>
      </c>
      <c r="L21" s="42"/>
      <c r="M21" s="12">
        <v>6370</v>
      </c>
      <c r="N21" s="12">
        <v>0</v>
      </c>
      <c r="O21" s="12">
        <v>0</v>
      </c>
      <c r="P21" s="12">
        <v>0</v>
      </c>
      <c r="Q21" s="36">
        <v>0</v>
      </c>
      <c r="R21" s="12">
        <v>0</v>
      </c>
      <c r="S21" s="12">
        <v>0</v>
      </c>
      <c r="T21" s="4" t="s">
        <v>16</v>
      </c>
      <c r="U21" s="4" t="s">
        <v>16</v>
      </c>
      <c r="V21" s="4" t="s">
        <v>16</v>
      </c>
    </row>
    <row r="22" spans="1:22" ht="11.1" customHeight="1" x14ac:dyDescent="0.2">
      <c r="A22" s="3" t="s">
        <v>17</v>
      </c>
      <c r="B22" s="3" t="s">
        <v>328</v>
      </c>
      <c r="C22" s="3" t="s">
        <v>329</v>
      </c>
      <c r="D22" s="3" t="s">
        <v>280</v>
      </c>
      <c r="E22" s="3" t="s">
        <v>281</v>
      </c>
      <c r="F22" s="3" t="s">
        <v>22</v>
      </c>
      <c r="G22" s="16" t="s">
        <v>1532</v>
      </c>
      <c r="H22" s="3" t="s">
        <v>326</v>
      </c>
      <c r="I22" s="3" t="s">
        <v>283</v>
      </c>
      <c r="J22" s="3" t="s">
        <v>330</v>
      </c>
      <c r="K22" s="44">
        <f>Expenditures[[#This Row],[2019
 Total Budget]]-Expenditures[[#This Row],[Budget Adjustments]]</f>
        <v>845.4</v>
      </c>
      <c r="L22" s="42"/>
      <c r="M22" s="12">
        <v>845.4</v>
      </c>
      <c r="N22" s="12">
        <v>299.31</v>
      </c>
      <c r="O22" s="12">
        <v>0</v>
      </c>
      <c r="P22" s="12">
        <v>21.19</v>
      </c>
      <c r="Q22" s="36">
        <v>327.55</v>
      </c>
      <c r="R22" s="12">
        <v>44.92</v>
      </c>
      <c r="S22" s="12">
        <v>148.77000000000001</v>
      </c>
      <c r="T22" s="4" t="s">
        <v>16</v>
      </c>
      <c r="U22" s="4" t="s">
        <v>16</v>
      </c>
      <c r="V22" s="4" t="s">
        <v>16</v>
      </c>
    </row>
    <row r="23" spans="1:22" ht="11.1" customHeight="1" x14ac:dyDescent="0.2">
      <c r="A23" s="3" t="s">
        <v>17</v>
      </c>
      <c r="B23" s="3" t="s">
        <v>331</v>
      </c>
      <c r="C23" s="3" t="s">
        <v>310</v>
      </c>
      <c r="D23" s="3" t="s">
        <v>280</v>
      </c>
      <c r="E23" s="3" t="s">
        <v>281</v>
      </c>
      <c r="F23" s="3" t="s">
        <v>22</v>
      </c>
      <c r="G23" s="16" t="s">
        <v>1532</v>
      </c>
      <c r="H23" s="3" t="s">
        <v>326</v>
      </c>
      <c r="I23" s="3" t="s">
        <v>283</v>
      </c>
      <c r="J23" s="3" t="s">
        <v>311</v>
      </c>
      <c r="K23" s="44">
        <f>Expenditures[[#This Row],[2019
 Total Budget]]-Expenditures[[#This Row],[Budget Adjustments]]</f>
        <v>3095</v>
      </c>
      <c r="L23" s="42"/>
      <c r="M23" s="12">
        <v>3095</v>
      </c>
      <c r="N23" s="12">
        <v>0</v>
      </c>
      <c r="O23" s="12">
        <v>0</v>
      </c>
      <c r="P23" s="12">
        <v>0</v>
      </c>
      <c r="Q23" s="36">
        <v>2485</v>
      </c>
      <c r="R23" s="12">
        <v>0</v>
      </c>
      <c r="S23" s="12">
        <v>3575</v>
      </c>
      <c r="T23" s="4" t="s">
        <v>16</v>
      </c>
      <c r="U23" s="4" t="s">
        <v>16</v>
      </c>
      <c r="V23" s="4" t="s">
        <v>16</v>
      </c>
    </row>
    <row r="24" spans="1:22" ht="11.1" customHeight="1" x14ac:dyDescent="0.2">
      <c r="A24" s="3" t="s">
        <v>17</v>
      </c>
      <c r="B24" s="3" t="s">
        <v>332</v>
      </c>
      <c r="C24" s="3" t="s">
        <v>333</v>
      </c>
      <c r="D24" s="3" t="s">
        <v>280</v>
      </c>
      <c r="E24" s="3" t="s">
        <v>281</v>
      </c>
      <c r="F24" s="3" t="s">
        <v>22</v>
      </c>
      <c r="G24" s="16" t="s">
        <v>1532</v>
      </c>
      <c r="H24" s="3" t="s">
        <v>326</v>
      </c>
      <c r="I24" s="3" t="s">
        <v>334</v>
      </c>
      <c r="J24" s="3" t="s">
        <v>335</v>
      </c>
      <c r="K24" s="44">
        <f>Expenditures[[#This Row],[2019
 Total Budget]]-Expenditures[[#This Row],[Budget Adjustments]]</f>
        <v>0</v>
      </c>
      <c r="L24" s="42"/>
      <c r="M24" s="12">
        <v>0</v>
      </c>
      <c r="N24" s="12">
        <v>0</v>
      </c>
      <c r="O24" s="12">
        <v>0</v>
      </c>
      <c r="P24" s="12">
        <v>0</v>
      </c>
      <c r="Q24" s="36">
        <v>1200</v>
      </c>
      <c r="R24" s="12">
        <v>0</v>
      </c>
      <c r="S24" s="12">
        <v>864.12</v>
      </c>
      <c r="T24" s="4" t="s">
        <v>16</v>
      </c>
      <c r="U24" s="4" t="s">
        <v>16</v>
      </c>
      <c r="V24" s="4" t="s">
        <v>16</v>
      </c>
    </row>
    <row r="25" spans="1:22" ht="11.1" customHeight="1" x14ac:dyDescent="0.2">
      <c r="A25" s="3" t="s">
        <v>17</v>
      </c>
      <c r="B25" s="3" t="s">
        <v>336</v>
      </c>
      <c r="C25" s="3" t="s">
        <v>286</v>
      </c>
      <c r="D25" s="3" t="s">
        <v>280</v>
      </c>
      <c r="E25" s="3" t="s">
        <v>281</v>
      </c>
      <c r="F25" s="3" t="s">
        <v>22</v>
      </c>
      <c r="G25" s="16" t="s">
        <v>1532</v>
      </c>
      <c r="H25" s="3" t="s">
        <v>326</v>
      </c>
      <c r="I25" s="3" t="s">
        <v>287</v>
      </c>
      <c r="J25" s="3" t="s">
        <v>288</v>
      </c>
      <c r="K25" s="44">
        <f>Expenditures[[#This Row],[2019
 Total Budget]]-Expenditures[[#This Row],[Budget Adjustments]]</f>
        <v>3750</v>
      </c>
      <c r="L25" s="42"/>
      <c r="M25" s="12">
        <v>3750</v>
      </c>
      <c r="N25" s="12">
        <v>122.57</v>
      </c>
      <c r="O25" s="12">
        <v>0</v>
      </c>
      <c r="P25" s="12">
        <v>431.82</v>
      </c>
      <c r="Q25" s="36">
        <v>3570.29</v>
      </c>
      <c r="R25" s="12">
        <v>819.57</v>
      </c>
      <c r="S25" s="12">
        <v>2712.72</v>
      </c>
      <c r="T25" s="4" t="s">
        <v>16</v>
      </c>
      <c r="U25" s="4" t="s">
        <v>16</v>
      </c>
      <c r="V25" s="4" t="s">
        <v>16</v>
      </c>
    </row>
    <row r="26" spans="1:22" ht="11.1" customHeight="1" x14ac:dyDescent="0.2">
      <c r="A26" s="3" t="s">
        <v>17</v>
      </c>
      <c r="B26" s="3" t="s">
        <v>337</v>
      </c>
      <c r="C26" s="3" t="s">
        <v>314</v>
      </c>
      <c r="D26" s="3" t="s">
        <v>280</v>
      </c>
      <c r="E26" s="3" t="s">
        <v>281</v>
      </c>
      <c r="F26" s="3" t="s">
        <v>22</v>
      </c>
      <c r="G26" s="16" t="s">
        <v>1532</v>
      </c>
      <c r="H26" s="3" t="s">
        <v>326</v>
      </c>
      <c r="I26" s="3" t="s">
        <v>287</v>
      </c>
      <c r="J26" s="3" t="s">
        <v>291</v>
      </c>
      <c r="K26" s="44">
        <f>Expenditures[[#This Row],[2019
 Total Budget]]-Expenditures[[#This Row],[Budget Adjustments]]</f>
        <v>0</v>
      </c>
      <c r="L26" s="42"/>
      <c r="M26" s="12">
        <v>0</v>
      </c>
      <c r="N26" s="12">
        <v>0</v>
      </c>
      <c r="O26" s="12">
        <v>0</v>
      </c>
      <c r="P26" s="12">
        <v>0</v>
      </c>
      <c r="Q26" s="36">
        <v>0</v>
      </c>
      <c r="R26" s="12">
        <v>0</v>
      </c>
      <c r="S26" s="12">
        <v>0</v>
      </c>
      <c r="T26" s="4" t="s">
        <v>16</v>
      </c>
      <c r="U26" s="4" t="s">
        <v>16</v>
      </c>
      <c r="V26" s="4" t="s">
        <v>16</v>
      </c>
    </row>
    <row r="27" spans="1:22" ht="11.1" customHeight="1" x14ac:dyDescent="0.2">
      <c r="A27" s="3" t="s">
        <v>17</v>
      </c>
      <c r="B27" s="3" t="s">
        <v>338</v>
      </c>
      <c r="C27" s="3" t="s">
        <v>293</v>
      </c>
      <c r="D27" s="3" t="s">
        <v>280</v>
      </c>
      <c r="E27" s="3" t="s">
        <v>281</v>
      </c>
      <c r="F27" s="3" t="s">
        <v>22</v>
      </c>
      <c r="G27" s="16" t="s">
        <v>1532</v>
      </c>
      <c r="H27" s="3" t="s">
        <v>326</v>
      </c>
      <c r="I27" s="3" t="s">
        <v>287</v>
      </c>
      <c r="J27" s="3" t="s">
        <v>294</v>
      </c>
      <c r="K27" s="44">
        <f>Expenditures[[#This Row],[2019
 Total Budget]]-Expenditures[[#This Row],[Budget Adjustments]]</f>
        <v>1060</v>
      </c>
      <c r="L27" s="42"/>
      <c r="M27" s="12">
        <v>1060</v>
      </c>
      <c r="N27" s="12">
        <v>195</v>
      </c>
      <c r="O27" s="12">
        <v>0</v>
      </c>
      <c r="P27" s="12">
        <v>403.97</v>
      </c>
      <c r="Q27" s="36">
        <v>403.97</v>
      </c>
      <c r="R27" s="12">
        <v>175</v>
      </c>
      <c r="S27" s="12">
        <v>195</v>
      </c>
      <c r="T27" s="4" t="s">
        <v>16</v>
      </c>
      <c r="U27" s="4" t="s">
        <v>16</v>
      </c>
      <c r="V27" s="4" t="s">
        <v>16</v>
      </c>
    </row>
    <row r="28" spans="1:22" ht="11.1" customHeight="1" x14ac:dyDescent="0.2">
      <c r="A28" s="3" t="s">
        <v>17</v>
      </c>
      <c r="B28" s="3" t="s">
        <v>339</v>
      </c>
      <c r="C28" s="3" t="s">
        <v>340</v>
      </c>
      <c r="D28" s="3" t="s">
        <v>280</v>
      </c>
      <c r="E28" s="3" t="s">
        <v>281</v>
      </c>
      <c r="F28" s="3" t="s">
        <v>22</v>
      </c>
      <c r="G28" s="16" t="s">
        <v>1532</v>
      </c>
      <c r="H28" s="3" t="s">
        <v>326</v>
      </c>
      <c r="I28" s="3" t="s">
        <v>287</v>
      </c>
      <c r="J28" s="3" t="s">
        <v>341</v>
      </c>
      <c r="K28" s="44">
        <f>Expenditures[[#This Row],[2019
 Total Budget]]-Expenditures[[#This Row],[Budget Adjustments]]</f>
        <v>0</v>
      </c>
      <c r="L28" s="42"/>
      <c r="M28" s="12">
        <v>0</v>
      </c>
      <c r="N28" s="12">
        <v>0</v>
      </c>
      <c r="O28" s="12">
        <v>0</v>
      </c>
      <c r="P28" s="12">
        <v>0</v>
      </c>
      <c r="Q28" s="36">
        <v>0</v>
      </c>
      <c r="R28" s="12">
        <v>0</v>
      </c>
      <c r="S28" s="12">
        <v>0</v>
      </c>
      <c r="T28" s="4" t="s">
        <v>16</v>
      </c>
      <c r="U28" s="4" t="s">
        <v>16</v>
      </c>
      <c r="V28" s="4" t="s">
        <v>16</v>
      </c>
    </row>
    <row r="29" spans="1:22" ht="11.1" customHeight="1" x14ac:dyDescent="0.2">
      <c r="A29" s="3" t="s">
        <v>17</v>
      </c>
      <c r="B29" s="3" t="s">
        <v>342</v>
      </c>
      <c r="C29" s="3" t="s">
        <v>296</v>
      </c>
      <c r="D29" s="3" t="s">
        <v>280</v>
      </c>
      <c r="E29" s="3" t="s">
        <v>281</v>
      </c>
      <c r="F29" s="3" t="s">
        <v>22</v>
      </c>
      <c r="G29" s="16" t="s">
        <v>1532</v>
      </c>
      <c r="H29" s="3" t="s">
        <v>326</v>
      </c>
      <c r="I29" s="3" t="s">
        <v>287</v>
      </c>
      <c r="J29" s="3" t="s">
        <v>297</v>
      </c>
      <c r="K29" s="44">
        <f>Expenditures[[#This Row],[2019
 Total Budget]]-Expenditures[[#This Row],[Budget Adjustments]]</f>
        <v>5485</v>
      </c>
      <c r="L29" s="42"/>
      <c r="M29" s="12">
        <v>5485</v>
      </c>
      <c r="N29" s="12">
        <v>1010</v>
      </c>
      <c r="O29" s="12">
        <v>0</v>
      </c>
      <c r="P29" s="12">
        <v>360</v>
      </c>
      <c r="Q29" s="36">
        <v>2647.4</v>
      </c>
      <c r="R29" s="12">
        <v>809</v>
      </c>
      <c r="S29" s="12">
        <v>3094.44</v>
      </c>
      <c r="T29" s="4" t="s">
        <v>16</v>
      </c>
      <c r="U29" s="4" t="s">
        <v>16</v>
      </c>
      <c r="V29" s="4" t="s">
        <v>16</v>
      </c>
    </row>
    <row r="30" spans="1:22" ht="11.1" customHeight="1" x14ac:dyDescent="0.2">
      <c r="A30" s="3" t="s">
        <v>17</v>
      </c>
      <c r="B30" s="3" t="s">
        <v>343</v>
      </c>
      <c r="C30" s="3" t="s">
        <v>299</v>
      </c>
      <c r="D30" s="3" t="s">
        <v>280</v>
      </c>
      <c r="E30" s="3" t="s">
        <v>281</v>
      </c>
      <c r="F30" s="3" t="s">
        <v>22</v>
      </c>
      <c r="G30" s="16" t="s">
        <v>1532</v>
      </c>
      <c r="H30" s="3" t="s">
        <v>326</v>
      </c>
      <c r="I30" s="3" t="s">
        <v>287</v>
      </c>
      <c r="J30" s="3" t="s">
        <v>300</v>
      </c>
      <c r="K30" s="44">
        <f>Expenditures[[#This Row],[2019
 Total Budget]]-Expenditures[[#This Row],[Budget Adjustments]]</f>
        <v>10000</v>
      </c>
      <c r="L30" s="42">
        <v>4750</v>
      </c>
      <c r="M30" s="12">
        <v>14750</v>
      </c>
      <c r="N30" s="12">
        <v>0</v>
      </c>
      <c r="O30" s="12">
        <v>4750</v>
      </c>
      <c r="P30" s="12">
        <v>0</v>
      </c>
      <c r="Q30" s="36">
        <v>0</v>
      </c>
      <c r="R30" s="12">
        <v>0</v>
      </c>
      <c r="S30" s="12">
        <v>0</v>
      </c>
      <c r="T30" s="4" t="s">
        <v>16</v>
      </c>
      <c r="U30" s="4" t="s">
        <v>16</v>
      </c>
      <c r="V30" s="4" t="s">
        <v>16</v>
      </c>
    </row>
    <row r="31" spans="1:22" ht="11.1" customHeight="1" x14ac:dyDescent="0.2">
      <c r="A31" s="3" t="s">
        <v>17</v>
      </c>
      <c r="B31" s="3" t="s">
        <v>344</v>
      </c>
      <c r="C31" s="3" t="s">
        <v>302</v>
      </c>
      <c r="D31" s="3" t="s">
        <v>280</v>
      </c>
      <c r="E31" s="3" t="s">
        <v>281</v>
      </c>
      <c r="F31" s="3" t="s">
        <v>22</v>
      </c>
      <c r="G31" s="16" t="s">
        <v>1532</v>
      </c>
      <c r="H31" s="3" t="s">
        <v>326</v>
      </c>
      <c r="I31" s="3" t="s">
        <v>303</v>
      </c>
      <c r="J31" s="3" t="s">
        <v>304</v>
      </c>
      <c r="K31" s="44">
        <f>Expenditures[[#This Row],[2019
 Total Budget]]-Expenditures[[#This Row],[Budget Adjustments]]</f>
        <v>15365.82</v>
      </c>
      <c r="L31" s="42"/>
      <c r="M31" s="12">
        <v>15365.82</v>
      </c>
      <c r="N31" s="12">
        <v>2890.49</v>
      </c>
      <c r="O31" s="12">
        <v>0</v>
      </c>
      <c r="P31" s="12">
        <v>3235.39</v>
      </c>
      <c r="Q31" s="36">
        <v>13108.52</v>
      </c>
      <c r="R31" s="12">
        <v>2957.96</v>
      </c>
      <c r="S31" s="12">
        <v>13230.01</v>
      </c>
      <c r="T31" s="4" t="s">
        <v>16</v>
      </c>
      <c r="U31" s="4" t="s">
        <v>16</v>
      </c>
      <c r="V31" s="4" t="s">
        <v>16</v>
      </c>
    </row>
    <row r="32" spans="1:22" ht="11.1" customHeight="1" x14ac:dyDescent="0.2">
      <c r="A32" s="3" t="s">
        <v>17</v>
      </c>
      <c r="B32" s="3" t="s">
        <v>345</v>
      </c>
      <c r="C32" s="3" t="s">
        <v>279</v>
      </c>
      <c r="D32" s="3" t="s">
        <v>280</v>
      </c>
      <c r="E32" s="3" t="s">
        <v>281</v>
      </c>
      <c r="F32" s="3" t="s">
        <v>22</v>
      </c>
      <c r="G32" s="16" t="s">
        <v>1532</v>
      </c>
      <c r="H32" s="3" t="s">
        <v>346</v>
      </c>
      <c r="I32" s="3" t="s">
        <v>283</v>
      </c>
      <c r="J32" s="3" t="s">
        <v>284</v>
      </c>
      <c r="K32" s="44">
        <f>Expenditures[[#This Row],[2019
 Total Budget]]-Expenditures[[#This Row],[Budget Adjustments]]</f>
        <v>45675.92</v>
      </c>
      <c r="L32" s="42"/>
      <c r="M32" s="12">
        <v>45675.92</v>
      </c>
      <c r="N32" s="12">
        <v>10325</v>
      </c>
      <c r="O32" s="12">
        <v>0</v>
      </c>
      <c r="P32" s="12">
        <v>10000.209999999999</v>
      </c>
      <c r="Q32" s="36">
        <v>43500.89</v>
      </c>
      <c r="R32" s="12">
        <v>9802.7999999999993</v>
      </c>
      <c r="S32" s="12">
        <v>42478.8</v>
      </c>
      <c r="T32" s="4" t="s">
        <v>16</v>
      </c>
      <c r="U32" s="4" t="s">
        <v>16</v>
      </c>
      <c r="V32" s="4" t="s">
        <v>16</v>
      </c>
    </row>
    <row r="33" spans="1:22" ht="11.1" customHeight="1" x14ac:dyDescent="0.2">
      <c r="A33" s="3" t="s">
        <v>17</v>
      </c>
      <c r="B33" s="3" t="s">
        <v>347</v>
      </c>
      <c r="C33" s="3" t="s">
        <v>310</v>
      </c>
      <c r="D33" s="3" t="s">
        <v>280</v>
      </c>
      <c r="E33" s="3" t="s">
        <v>281</v>
      </c>
      <c r="F33" s="3" t="s">
        <v>22</v>
      </c>
      <c r="G33" s="16" t="s">
        <v>1532</v>
      </c>
      <c r="H33" s="3" t="s">
        <v>346</v>
      </c>
      <c r="I33" s="3" t="s">
        <v>283</v>
      </c>
      <c r="J33" s="3" t="s">
        <v>311</v>
      </c>
      <c r="K33" s="44">
        <f>Expenditures[[#This Row],[2019
 Total Budget]]-Expenditures[[#This Row],[Budget Adjustments]]</f>
        <v>2000</v>
      </c>
      <c r="L33" s="42"/>
      <c r="M33" s="12">
        <v>2000</v>
      </c>
      <c r="N33" s="12">
        <v>0</v>
      </c>
      <c r="O33" s="12">
        <v>0</v>
      </c>
      <c r="P33" s="12">
        <v>0</v>
      </c>
      <c r="Q33" s="36">
        <v>2000</v>
      </c>
      <c r="R33" s="12">
        <v>0</v>
      </c>
      <c r="S33" s="12">
        <v>2000</v>
      </c>
      <c r="T33" s="4" t="s">
        <v>16</v>
      </c>
      <c r="U33" s="4" t="s">
        <v>16</v>
      </c>
      <c r="V33" s="4" t="s">
        <v>16</v>
      </c>
    </row>
    <row r="34" spans="1:22" ht="11.1" customHeight="1" x14ac:dyDescent="0.2">
      <c r="A34" s="3" t="s">
        <v>17</v>
      </c>
      <c r="B34" s="3" t="s">
        <v>348</v>
      </c>
      <c r="C34" s="3" t="s">
        <v>349</v>
      </c>
      <c r="D34" s="3" t="s">
        <v>280</v>
      </c>
      <c r="E34" s="3" t="s">
        <v>281</v>
      </c>
      <c r="F34" s="3" t="s">
        <v>22</v>
      </c>
      <c r="G34" s="16" t="s">
        <v>1532</v>
      </c>
      <c r="H34" s="3" t="s">
        <v>346</v>
      </c>
      <c r="I34" s="3" t="s">
        <v>287</v>
      </c>
      <c r="J34" s="3" t="s">
        <v>350</v>
      </c>
      <c r="K34" s="44">
        <f>Expenditures[[#This Row],[2019
 Total Budget]]-Expenditures[[#This Row],[Budget Adjustments]]</f>
        <v>1370</v>
      </c>
      <c r="L34" s="42"/>
      <c r="M34" s="12">
        <v>1370</v>
      </c>
      <c r="N34" s="12">
        <v>473.78</v>
      </c>
      <c r="O34" s="12">
        <v>0</v>
      </c>
      <c r="P34" s="12">
        <v>876.84</v>
      </c>
      <c r="Q34" s="36">
        <v>876.84</v>
      </c>
      <c r="R34" s="12">
        <v>771.7</v>
      </c>
      <c r="S34" s="12">
        <v>1460.7</v>
      </c>
      <c r="T34" s="4" t="s">
        <v>16</v>
      </c>
      <c r="U34" s="4" t="s">
        <v>16</v>
      </c>
      <c r="V34" s="4" t="s">
        <v>16</v>
      </c>
    </row>
    <row r="35" spans="1:22" ht="11.1" customHeight="1" x14ac:dyDescent="0.2">
      <c r="A35" s="3" t="s">
        <v>17</v>
      </c>
      <c r="B35" s="3" t="s">
        <v>351</v>
      </c>
      <c r="C35" s="3" t="s">
        <v>286</v>
      </c>
      <c r="D35" s="3" t="s">
        <v>280</v>
      </c>
      <c r="E35" s="3" t="s">
        <v>281</v>
      </c>
      <c r="F35" s="3" t="s">
        <v>22</v>
      </c>
      <c r="G35" s="16" t="s">
        <v>1532</v>
      </c>
      <c r="H35" s="3" t="s">
        <v>346</v>
      </c>
      <c r="I35" s="3" t="s">
        <v>287</v>
      </c>
      <c r="J35" s="3" t="s">
        <v>288</v>
      </c>
      <c r="K35" s="44">
        <f>Expenditures[[#This Row],[2019
 Total Budget]]-Expenditures[[#This Row],[Budget Adjustments]]</f>
        <v>300</v>
      </c>
      <c r="L35" s="42"/>
      <c r="M35" s="12">
        <v>300</v>
      </c>
      <c r="N35" s="12">
        <v>17.88</v>
      </c>
      <c r="O35" s="12">
        <v>56.59</v>
      </c>
      <c r="P35" s="12">
        <v>0</v>
      </c>
      <c r="Q35" s="36">
        <v>393.56</v>
      </c>
      <c r="R35" s="12">
        <v>125.02</v>
      </c>
      <c r="S35" s="12">
        <v>181.98</v>
      </c>
      <c r="T35" s="4" t="s">
        <v>16</v>
      </c>
      <c r="U35" s="4" t="s">
        <v>16</v>
      </c>
      <c r="V35" s="4" t="s">
        <v>16</v>
      </c>
    </row>
    <row r="36" spans="1:22" ht="11.1" customHeight="1" x14ac:dyDescent="0.2">
      <c r="A36" s="3" t="s">
        <v>17</v>
      </c>
      <c r="B36" s="3" t="s">
        <v>352</v>
      </c>
      <c r="C36" s="3" t="s">
        <v>314</v>
      </c>
      <c r="D36" s="3" t="s">
        <v>280</v>
      </c>
      <c r="E36" s="3" t="s">
        <v>281</v>
      </c>
      <c r="F36" s="3" t="s">
        <v>22</v>
      </c>
      <c r="G36" s="16" t="s">
        <v>1532</v>
      </c>
      <c r="H36" s="3" t="s">
        <v>346</v>
      </c>
      <c r="I36" s="3" t="s">
        <v>287</v>
      </c>
      <c r="J36" s="3" t="s">
        <v>291</v>
      </c>
      <c r="K36" s="44">
        <f>Expenditures[[#This Row],[2019
 Total Budget]]-Expenditures[[#This Row],[Budget Adjustments]]</f>
        <v>0</v>
      </c>
      <c r="L36" s="42"/>
      <c r="M36" s="12">
        <v>0</v>
      </c>
      <c r="N36" s="12">
        <v>0</v>
      </c>
      <c r="O36" s="12">
        <v>0</v>
      </c>
      <c r="P36" s="12">
        <v>0</v>
      </c>
      <c r="Q36" s="36">
        <v>0</v>
      </c>
      <c r="R36" s="12">
        <v>0</v>
      </c>
      <c r="S36" s="12">
        <v>0</v>
      </c>
      <c r="T36" s="4" t="s">
        <v>16</v>
      </c>
      <c r="U36" s="4" t="s">
        <v>16</v>
      </c>
      <c r="V36" s="4" t="s">
        <v>16</v>
      </c>
    </row>
    <row r="37" spans="1:22" ht="11.1" customHeight="1" x14ac:dyDescent="0.2">
      <c r="A37" s="3" t="s">
        <v>17</v>
      </c>
      <c r="B37" s="3" t="s">
        <v>353</v>
      </c>
      <c r="C37" s="3" t="s">
        <v>293</v>
      </c>
      <c r="D37" s="3" t="s">
        <v>280</v>
      </c>
      <c r="E37" s="3" t="s">
        <v>281</v>
      </c>
      <c r="F37" s="3" t="s">
        <v>22</v>
      </c>
      <c r="G37" s="16" t="s">
        <v>1532</v>
      </c>
      <c r="H37" s="3" t="s">
        <v>346</v>
      </c>
      <c r="I37" s="3" t="s">
        <v>287</v>
      </c>
      <c r="J37" s="3" t="s">
        <v>294</v>
      </c>
      <c r="K37" s="44">
        <f>Expenditures[[#This Row],[2019
 Total Budget]]-Expenditures[[#This Row],[Budget Adjustments]]</f>
        <v>1350</v>
      </c>
      <c r="L37" s="42"/>
      <c r="M37" s="12">
        <v>1350</v>
      </c>
      <c r="N37" s="12">
        <v>450</v>
      </c>
      <c r="O37" s="12">
        <v>0</v>
      </c>
      <c r="P37" s="12">
        <v>0</v>
      </c>
      <c r="Q37" s="36">
        <v>1250</v>
      </c>
      <c r="R37" s="12">
        <v>1545.64</v>
      </c>
      <c r="S37" s="12">
        <v>4468.1400000000003</v>
      </c>
      <c r="T37" s="4" t="s">
        <v>16</v>
      </c>
      <c r="U37" s="4" t="s">
        <v>16</v>
      </c>
      <c r="V37" s="4" t="s">
        <v>16</v>
      </c>
    </row>
    <row r="38" spans="1:22" ht="11.1" customHeight="1" x14ac:dyDescent="0.2">
      <c r="A38" s="3" t="s">
        <v>17</v>
      </c>
      <c r="B38" s="3" t="s">
        <v>354</v>
      </c>
      <c r="C38" s="3" t="s">
        <v>355</v>
      </c>
      <c r="D38" s="3" t="s">
        <v>280</v>
      </c>
      <c r="E38" s="3" t="s">
        <v>281</v>
      </c>
      <c r="F38" s="3" t="s">
        <v>22</v>
      </c>
      <c r="G38" s="16" t="s">
        <v>1532</v>
      </c>
      <c r="H38" s="3" t="s">
        <v>346</v>
      </c>
      <c r="I38" s="3" t="s">
        <v>287</v>
      </c>
      <c r="J38" s="3" t="s">
        <v>356</v>
      </c>
      <c r="K38" s="44">
        <f>Expenditures[[#This Row],[2019
 Total Budget]]-Expenditures[[#This Row],[Budget Adjustments]]</f>
        <v>1535</v>
      </c>
      <c r="L38" s="42"/>
      <c r="M38" s="12">
        <v>1535</v>
      </c>
      <c r="N38" s="12">
        <v>0</v>
      </c>
      <c r="O38" s="12">
        <v>0</v>
      </c>
      <c r="P38" s="12">
        <v>0</v>
      </c>
      <c r="Q38" s="36">
        <v>1535</v>
      </c>
      <c r="R38" s="12">
        <v>0</v>
      </c>
      <c r="S38" s="12">
        <v>0</v>
      </c>
      <c r="T38" s="4" t="s">
        <v>16</v>
      </c>
      <c r="U38" s="4" t="s">
        <v>16</v>
      </c>
      <c r="V38" s="4" t="s">
        <v>16</v>
      </c>
    </row>
    <row r="39" spans="1:22" ht="11.1" customHeight="1" x14ac:dyDescent="0.2">
      <c r="A39" s="3" t="s">
        <v>17</v>
      </c>
      <c r="B39" s="3" t="s">
        <v>357</v>
      </c>
      <c r="C39" s="3" t="s">
        <v>296</v>
      </c>
      <c r="D39" s="3" t="s">
        <v>280</v>
      </c>
      <c r="E39" s="3" t="s">
        <v>281</v>
      </c>
      <c r="F39" s="3" t="s">
        <v>22</v>
      </c>
      <c r="G39" s="16" t="s">
        <v>1532</v>
      </c>
      <c r="H39" s="3" t="s">
        <v>346</v>
      </c>
      <c r="I39" s="3" t="s">
        <v>287</v>
      </c>
      <c r="J39" s="3" t="s">
        <v>297</v>
      </c>
      <c r="K39" s="44">
        <f>Expenditures[[#This Row],[2019
 Total Budget]]-Expenditures[[#This Row],[Budget Adjustments]]</f>
        <v>1800</v>
      </c>
      <c r="L39" s="42"/>
      <c r="M39" s="12">
        <v>1800</v>
      </c>
      <c r="N39" s="12">
        <v>30</v>
      </c>
      <c r="O39" s="12">
        <v>0</v>
      </c>
      <c r="P39" s="12">
        <v>0</v>
      </c>
      <c r="Q39" s="36">
        <v>763.75</v>
      </c>
      <c r="R39" s="12">
        <v>45</v>
      </c>
      <c r="S39" s="12">
        <v>375.58</v>
      </c>
      <c r="T39" s="4" t="s">
        <v>16</v>
      </c>
      <c r="U39" s="4" t="s">
        <v>16</v>
      </c>
      <c r="V39" s="4" t="s">
        <v>16</v>
      </c>
    </row>
    <row r="40" spans="1:22" ht="11.1" customHeight="1" x14ac:dyDescent="0.2">
      <c r="A40" s="3" t="s">
        <v>17</v>
      </c>
      <c r="B40" s="3" t="s">
        <v>358</v>
      </c>
      <c r="C40" s="3" t="s">
        <v>299</v>
      </c>
      <c r="D40" s="3" t="s">
        <v>280</v>
      </c>
      <c r="E40" s="3" t="s">
        <v>281</v>
      </c>
      <c r="F40" s="3" t="s">
        <v>22</v>
      </c>
      <c r="G40" s="16" t="s">
        <v>1532</v>
      </c>
      <c r="H40" s="3" t="s">
        <v>346</v>
      </c>
      <c r="I40" s="3" t="s">
        <v>287</v>
      </c>
      <c r="J40" s="3" t="s">
        <v>300</v>
      </c>
      <c r="K40" s="44">
        <f>Expenditures[[#This Row],[2019
 Total Budget]]-Expenditures[[#This Row],[Budget Adjustments]]</f>
        <v>70100</v>
      </c>
      <c r="L40" s="42"/>
      <c r="M40" s="12">
        <v>70100</v>
      </c>
      <c r="N40" s="12">
        <v>5253.24</v>
      </c>
      <c r="O40" s="12">
        <v>0</v>
      </c>
      <c r="P40" s="12">
        <v>1365.63</v>
      </c>
      <c r="Q40" s="36">
        <v>75512.070000000007</v>
      </c>
      <c r="R40" s="12">
        <v>2570.5700000000002</v>
      </c>
      <c r="S40" s="12">
        <v>87507.77</v>
      </c>
      <c r="T40" s="4" t="s">
        <v>16</v>
      </c>
      <c r="U40" s="4" t="s">
        <v>16</v>
      </c>
      <c r="V40" s="4" t="s">
        <v>16</v>
      </c>
    </row>
    <row r="41" spans="1:22" ht="11.1" customHeight="1" x14ac:dyDescent="0.2">
      <c r="A41" s="3" t="s">
        <v>17</v>
      </c>
      <c r="B41" s="3" t="s">
        <v>359</v>
      </c>
      <c r="C41" s="3" t="s">
        <v>322</v>
      </c>
      <c r="D41" s="3" t="s">
        <v>280</v>
      </c>
      <c r="E41" s="3" t="s">
        <v>281</v>
      </c>
      <c r="F41" s="3" t="s">
        <v>22</v>
      </c>
      <c r="G41" s="16" t="s">
        <v>1532</v>
      </c>
      <c r="H41" s="3" t="s">
        <v>346</v>
      </c>
      <c r="I41" s="3" t="s">
        <v>287</v>
      </c>
      <c r="J41" s="3" t="s">
        <v>323</v>
      </c>
      <c r="K41" s="44">
        <f>Expenditures[[#This Row],[2019
 Total Budget]]-Expenditures[[#This Row],[Budget Adjustments]]</f>
        <v>500</v>
      </c>
      <c r="L41" s="42"/>
      <c r="M41" s="12">
        <v>500</v>
      </c>
      <c r="N41" s="12">
        <v>0</v>
      </c>
      <c r="O41" s="12">
        <v>0</v>
      </c>
      <c r="P41" s="12">
        <v>0</v>
      </c>
      <c r="Q41" s="36">
        <v>0</v>
      </c>
      <c r="R41" s="12">
        <v>0</v>
      </c>
      <c r="S41" s="12">
        <v>40.98</v>
      </c>
      <c r="T41" s="4" t="s">
        <v>16</v>
      </c>
      <c r="U41" s="4" t="s">
        <v>16</v>
      </c>
      <c r="V41" s="4" t="s">
        <v>16</v>
      </c>
    </row>
    <row r="42" spans="1:22" ht="11.1" customHeight="1" x14ac:dyDescent="0.2">
      <c r="A42" s="3" t="s">
        <v>17</v>
      </c>
      <c r="B42" s="3" t="s">
        <v>360</v>
      </c>
      <c r="C42" s="3" t="s">
        <v>302</v>
      </c>
      <c r="D42" s="3" t="s">
        <v>280</v>
      </c>
      <c r="E42" s="3" t="s">
        <v>281</v>
      </c>
      <c r="F42" s="3" t="s">
        <v>22</v>
      </c>
      <c r="G42" s="16" t="s">
        <v>1532</v>
      </c>
      <c r="H42" s="3" t="s">
        <v>346</v>
      </c>
      <c r="I42" s="3" t="s">
        <v>303</v>
      </c>
      <c r="J42" s="3" t="s">
        <v>304</v>
      </c>
      <c r="K42" s="44">
        <f>Expenditures[[#This Row],[2019
 Total Budget]]-Expenditures[[#This Row],[Budget Adjustments]]</f>
        <v>3647.21</v>
      </c>
      <c r="L42" s="42"/>
      <c r="M42" s="12">
        <v>3647.21</v>
      </c>
      <c r="N42" s="12">
        <v>774.03</v>
      </c>
      <c r="O42" s="12">
        <v>0</v>
      </c>
      <c r="P42" s="12">
        <v>751.7</v>
      </c>
      <c r="Q42" s="36">
        <v>3421.92</v>
      </c>
      <c r="R42" s="12">
        <v>725.14</v>
      </c>
      <c r="S42" s="12">
        <v>3295.78</v>
      </c>
      <c r="T42" s="4" t="s">
        <v>16</v>
      </c>
      <c r="U42" s="4" t="s">
        <v>16</v>
      </c>
      <c r="V42" s="4" t="s">
        <v>16</v>
      </c>
    </row>
    <row r="43" spans="1:22" ht="11.1" customHeight="1" x14ac:dyDescent="0.2">
      <c r="A43" s="3" t="s">
        <v>17</v>
      </c>
      <c r="B43" s="3" t="s">
        <v>361</v>
      </c>
      <c r="C43" s="3" t="s">
        <v>279</v>
      </c>
      <c r="D43" s="3" t="s">
        <v>280</v>
      </c>
      <c r="E43" s="3" t="s">
        <v>281</v>
      </c>
      <c r="F43" s="3" t="s">
        <v>22</v>
      </c>
      <c r="G43" s="16" t="s">
        <v>1532</v>
      </c>
      <c r="H43" s="3" t="s">
        <v>362</v>
      </c>
      <c r="I43" s="3" t="s">
        <v>283</v>
      </c>
      <c r="J43" s="3" t="s">
        <v>284</v>
      </c>
      <c r="K43" s="44">
        <f>Expenditures[[#This Row],[2019
 Total Budget]]-Expenditures[[#This Row],[Budget Adjustments]]</f>
        <v>47654</v>
      </c>
      <c r="L43" s="42"/>
      <c r="M43" s="12">
        <v>47654</v>
      </c>
      <c r="N43" s="12">
        <v>10564.56</v>
      </c>
      <c r="O43" s="12">
        <v>0</v>
      </c>
      <c r="P43" s="12">
        <v>10533.6</v>
      </c>
      <c r="Q43" s="36">
        <v>45833.7</v>
      </c>
      <c r="R43" s="12">
        <v>9865.7999999999993</v>
      </c>
      <c r="S43" s="12">
        <v>43224.32</v>
      </c>
      <c r="T43" s="4" t="s">
        <v>16</v>
      </c>
      <c r="U43" s="4" t="s">
        <v>16</v>
      </c>
      <c r="V43" s="4" t="s">
        <v>16</v>
      </c>
    </row>
    <row r="44" spans="1:22" ht="11.1" customHeight="1" x14ac:dyDescent="0.2">
      <c r="A44" s="3" t="s">
        <v>17</v>
      </c>
      <c r="B44" s="3" t="s">
        <v>363</v>
      </c>
      <c r="C44" s="3" t="s">
        <v>329</v>
      </c>
      <c r="D44" s="3" t="s">
        <v>280</v>
      </c>
      <c r="E44" s="3" t="s">
        <v>281</v>
      </c>
      <c r="F44" s="3" t="s">
        <v>22</v>
      </c>
      <c r="G44" s="16" t="s">
        <v>1532</v>
      </c>
      <c r="H44" s="3" t="s">
        <v>362</v>
      </c>
      <c r="I44" s="3" t="s">
        <v>283</v>
      </c>
      <c r="J44" s="3" t="s">
        <v>330</v>
      </c>
      <c r="K44" s="44">
        <f>Expenditures[[#This Row],[2019
 Total Budget]]-Expenditures[[#This Row],[Budget Adjustments]]</f>
        <v>1017.8</v>
      </c>
      <c r="L44" s="42"/>
      <c r="M44" s="12">
        <v>1017.8</v>
      </c>
      <c r="N44" s="12">
        <v>36.33</v>
      </c>
      <c r="O44" s="12">
        <v>0</v>
      </c>
      <c r="P44" s="12">
        <v>0</v>
      </c>
      <c r="Q44" s="36">
        <v>18.809999999999999</v>
      </c>
      <c r="R44" s="12">
        <v>11.74</v>
      </c>
      <c r="S44" s="12">
        <v>35.24</v>
      </c>
      <c r="T44" s="4" t="s">
        <v>16</v>
      </c>
      <c r="U44" s="4" t="s">
        <v>16</v>
      </c>
      <c r="V44" s="4" t="s">
        <v>16</v>
      </c>
    </row>
    <row r="45" spans="1:22" ht="11.1" customHeight="1" x14ac:dyDescent="0.2">
      <c r="A45" s="3" t="s">
        <v>17</v>
      </c>
      <c r="B45" s="3" t="s">
        <v>364</v>
      </c>
      <c r="C45" s="3" t="s">
        <v>310</v>
      </c>
      <c r="D45" s="3" t="s">
        <v>280</v>
      </c>
      <c r="E45" s="3" t="s">
        <v>281</v>
      </c>
      <c r="F45" s="3" t="s">
        <v>22</v>
      </c>
      <c r="G45" s="16" t="s">
        <v>1532</v>
      </c>
      <c r="H45" s="3" t="s">
        <v>362</v>
      </c>
      <c r="I45" s="3" t="s">
        <v>283</v>
      </c>
      <c r="J45" s="3" t="s">
        <v>311</v>
      </c>
      <c r="K45" s="44">
        <f>Expenditures[[#This Row],[2019
 Total Budget]]-Expenditures[[#This Row],[Budget Adjustments]]</f>
        <v>0</v>
      </c>
      <c r="L45" s="42"/>
      <c r="M45" s="12">
        <v>0</v>
      </c>
      <c r="N45" s="12">
        <v>0</v>
      </c>
      <c r="O45" s="12">
        <v>0</v>
      </c>
      <c r="P45" s="12">
        <v>0</v>
      </c>
      <c r="Q45" s="36">
        <v>0</v>
      </c>
      <c r="R45" s="12">
        <v>0</v>
      </c>
      <c r="S45" s="12">
        <v>0</v>
      </c>
      <c r="T45" s="4" t="s">
        <v>16</v>
      </c>
      <c r="U45" s="4" t="s">
        <v>16</v>
      </c>
      <c r="V45" s="4" t="s">
        <v>16</v>
      </c>
    </row>
    <row r="46" spans="1:22" ht="11.1" customHeight="1" x14ac:dyDescent="0.2">
      <c r="A46" s="3" t="s">
        <v>17</v>
      </c>
      <c r="B46" s="3" t="s">
        <v>365</v>
      </c>
      <c r="C46" s="3" t="s">
        <v>333</v>
      </c>
      <c r="D46" s="3" t="s">
        <v>280</v>
      </c>
      <c r="E46" s="3" t="s">
        <v>281</v>
      </c>
      <c r="F46" s="3" t="s">
        <v>22</v>
      </c>
      <c r="G46" s="16" t="s">
        <v>1532</v>
      </c>
      <c r="H46" s="3" t="s">
        <v>362</v>
      </c>
      <c r="I46" s="3" t="s">
        <v>334</v>
      </c>
      <c r="J46" s="3" t="s">
        <v>335</v>
      </c>
      <c r="K46" s="44">
        <f>Expenditures[[#This Row],[2019
 Total Budget]]-Expenditures[[#This Row],[Budget Adjustments]]</f>
        <v>0</v>
      </c>
      <c r="L46" s="42"/>
      <c r="M46" s="12">
        <v>0</v>
      </c>
      <c r="N46" s="12">
        <v>0</v>
      </c>
      <c r="O46" s="12">
        <v>0</v>
      </c>
      <c r="P46" s="12">
        <v>0</v>
      </c>
      <c r="Q46" s="36">
        <v>0</v>
      </c>
      <c r="R46" s="12">
        <v>0</v>
      </c>
      <c r="S46" s="12">
        <v>0</v>
      </c>
      <c r="T46" s="4" t="s">
        <v>16</v>
      </c>
      <c r="U46" s="4" t="s">
        <v>16</v>
      </c>
      <c r="V46" s="4" t="s">
        <v>16</v>
      </c>
    </row>
    <row r="47" spans="1:22" ht="11.1" customHeight="1" x14ac:dyDescent="0.2">
      <c r="A47" s="3" t="s">
        <v>17</v>
      </c>
      <c r="B47" s="3" t="s">
        <v>366</v>
      </c>
      <c r="C47" s="3" t="s">
        <v>286</v>
      </c>
      <c r="D47" s="3" t="s">
        <v>280</v>
      </c>
      <c r="E47" s="3" t="s">
        <v>281</v>
      </c>
      <c r="F47" s="3" t="s">
        <v>22</v>
      </c>
      <c r="G47" s="16" t="s">
        <v>1532</v>
      </c>
      <c r="H47" s="3" t="s">
        <v>362</v>
      </c>
      <c r="I47" s="3" t="s">
        <v>287</v>
      </c>
      <c r="J47" s="3" t="s">
        <v>288</v>
      </c>
      <c r="K47" s="44">
        <f>Expenditures[[#This Row],[2019
 Total Budget]]-Expenditures[[#This Row],[Budget Adjustments]]</f>
        <v>2600</v>
      </c>
      <c r="L47" s="42"/>
      <c r="M47" s="12">
        <v>2600</v>
      </c>
      <c r="N47" s="12">
        <v>1155.47</v>
      </c>
      <c r="O47" s="12">
        <v>0</v>
      </c>
      <c r="P47" s="12">
        <v>0</v>
      </c>
      <c r="Q47" s="36">
        <v>1277.3800000000001</v>
      </c>
      <c r="R47" s="12">
        <v>843.81</v>
      </c>
      <c r="S47" s="12">
        <v>1175.99</v>
      </c>
      <c r="T47" s="4" t="s">
        <v>16</v>
      </c>
      <c r="U47" s="4" t="s">
        <v>16</v>
      </c>
      <c r="V47" s="4" t="s">
        <v>16</v>
      </c>
    </row>
    <row r="48" spans="1:22" ht="11.1" customHeight="1" x14ac:dyDescent="0.2">
      <c r="A48" s="3" t="s">
        <v>17</v>
      </c>
      <c r="B48" s="3" t="s">
        <v>367</v>
      </c>
      <c r="C48" s="3" t="s">
        <v>314</v>
      </c>
      <c r="D48" s="3" t="s">
        <v>280</v>
      </c>
      <c r="E48" s="3" t="s">
        <v>281</v>
      </c>
      <c r="F48" s="3" t="s">
        <v>22</v>
      </c>
      <c r="G48" s="16" t="s">
        <v>1532</v>
      </c>
      <c r="H48" s="3" t="s">
        <v>362</v>
      </c>
      <c r="I48" s="3" t="s">
        <v>287</v>
      </c>
      <c r="J48" s="3" t="s">
        <v>291</v>
      </c>
      <c r="K48" s="44">
        <f>Expenditures[[#This Row],[2019
 Total Budget]]-Expenditures[[#This Row],[Budget Adjustments]]</f>
        <v>0</v>
      </c>
      <c r="L48" s="42"/>
      <c r="M48" s="12">
        <v>0</v>
      </c>
      <c r="N48" s="12">
        <v>0</v>
      </c>
      <c r="O48" s="12">
        <v>0</v>
      </c>
      <c r="P48" s="12">
        <v>0</v>
      </c>
      <c r="Q48" s="36">
        <v>0</v>
      </c>
      <c r="R48" s="12">
        <v>0</v>
      </c>
      <c r="S48" s="12">
        <v>0</v>
      </c>
      <c r="T48" s="4" t="s">
        <v>16</v>
      </c>
      <c r="U48" s="4" t="s">
        <v>16</v>
      </c>
      <c r="V48" s="4" t="s">
        <v>16</v>
      </c>
    </row>
    <row r="49" spans="1:22" ht="11.1" customHeight="1" x14ac:dyDescent="0.2">
      <c r="A49" s="3" t="s">
        <v>17</v>
      </c>
      <c r="B49" s="3" t="s">
        <v>368</v>
      </c>
      <c r="C49" s="3" t="s">
        <v>293</v>
      </c>
      <c r="D49" s="3" t="s">
        <v>280</v>
      </c>
      <c r="E49" s="3" t="s">
        <v>281</v>
      </c>
      <c r="F49" s="3" t="s">
        <v>22</v>
      </c>
      <c r="G49" s="16" t="s">
        <v>1532</v>
      </c>
      <c r="H49" s="3" t="s">
        <v>362</v>
      </c>
      <c r="I49" s="3" t="s">
        <v>287</v>
      </c>
      <c r="J49" s="3" t="s">
        <v>294</v>
      </c>
      <c r="K49" s="44">
        <f>Expenditures[[#This Row],[2019
 Total Budget]]-Expenditures[[#This Row],[Budget Adjustments]]</f>
        <v>0</v>
      </c>
      <c r="L49" s="42"/>
      <c r="M49" s="12">
        <v>0</v>
      </c>
      <c r="N49" s="12">
        <v>0</v>
      </c>
      <c r="O49" s="12">
        <v>0</v>
      </c>
      <c r="P49" s="12">
        <v>0</v>
      </c>
      <c r="Q49" s="36">
        <v>0</v>
      </c>
      <c r="R49" s="12">
        <v>0</v>
      </c>
      <c r="S49" s="12">
        <v>678</v>
      </c>
      <c r="T49" s="4" t="s">
        <v>16</v>
      </c>
      <c r="U49" s="4" t="s">
        <v>16</v>
      </c>
      <c r="V49" s="4" t="s">
        <v>16</v>
      </c>
    </row>
    <row r="50" spans="1:22" ht="11.1" customHeight="1" x14ac:dyDescent="0.2">
      <c r="A50" s="3" t="s">
        <v>17</v>
      </c>
      <c r="B50" s="3" t="s">
        <v>369</v>
      </c>
      <c r="C50" s="3" t="s">
        <v>355</v>
      </c>
      <c r="D50" s="3" t="s">
        <v>280</v>
      </c>
      <c r="E50" s="3" t="s">
        <v>281</v>
      </c>
      <c r="F50" s="3" t="s">
        <v>22</v>
      </c>
      <c r="G50" s="16" t="s">
        <v>1532</v>
      </c>
      <c r="H50" s="3" t="s">
        <v>362</v>
      </c>
      <c r="I50" s="3" t="s">
        <v>287</v>
      </c>
      <c r="J50" s="3" t="s">
        <v>356</v>
      </c>
      <c r="K50" s="44">
        <f>Expenditures[[#This Row],[2019
 Total Budget]]-Expenditures[[#This Row],[Budget Adjustments]]</f>
        <v>1873</v>
      </c>
      <c r="L50" s="42">
        <v>28</v>
      </c>
      <c r="M50" s="12">
        <v>1901</v>
      </c>
      <c r="N50" s="12">
        <v>1195</v>
      </c>
      <c r="O50" s="12">
        <v>0</v>
      </c>
      <c r="P50" s="12">
        <v>1195</v>
      </c>
      <c r="Q50" s="36">
        <v>1887</v>
      </c>
      <c r="R50" s="12">
        <v>0</v>
      </c>
      <c r="S50" s="12">
        <v>0</v>
      </c>
      <c r="T50" s="4" t="s">
        <v>16</v>
      </c>
      <c r="U50" s="4" t="s">
        <v>16</v>
      </c>
      <c r="V50" s="4" t="s">
        <v>16</v>
      </c>
    </row>
    <row r="51" spans="1:22" ht="11.1" customHeight="1" x14ac:dyDescent="0.2">
      <c r="A51" s="3" t="s">
        <v>17</v>
      </c>
      <c r="B51" s="3" t="s">
        <v>370</v>
      </c>
      <c r="C51" s="3" t="s">
        <v>296</v>
      </c>
      <c r="D51" s="3" t="s">
        <v>280</v>
      </c>
      <c r="E51" s="3" t="s">
        <v>281</v>
      </c>
      <c r="F51" s="3" t="s">
        <v>22</v>
      </c>
      <c r="G51" s="16" t="s">
        <v>1532</v>
      </c>
      <c r="H51" s="3" t="s">
        <v>362</v>
      </c>
      <c r="I51" s="3" t="s">
        <v>287</v>
      </c>
      <c r="J51" s="3" t="s">
        <v>297</v>
      </c>
      <c r="K51" s="44">
        <f>Expenditures[[#This Row],[2019
 Total Budget]]-Expenditures[[#This Row],[Budget Adjustments]]</f>
        <v>280</v>
      </c>
      <c r="L51" s="42">
        <v>-28</v>
      </c>
      <c r="M51" s="12">
        <v>252</v>
      </c>
      <c r="N51" s="12">
        <v>50</v>
      </c>
      <c r="O51" s="12">
        <v>0</v>
      </c>
      <c r="P51" s="12">
        <v>38</v>
      </c>
      <c r="Q51" s="36">
        <v>150</v>
      </c>
      <c r="R51" s="12">
        <v>37</v>
      </c>
      <c r="S51" s="12">
        <v>170</v>
      </c>
      <c r="T51" s="4" t="s">
        <v>16</v>
      </c>
      <c r="U51" s="4" t="s">
        <v>16</v>
      </c>
      <c r="V51" s="4" t="s">
        <v>16</v>
      </c>
    </row>
    <row r="52" spans="1:22" ht="11.1" customHeight="1" x14ac:dyDescent="0.2">
      <c r="A52" s="3" t="s">
        <v>17</v>
      </c>
      <c r="B52" s="3" t="s">
        <v>371</v>
      </c>
      <c r="C52" s="3" t="s">
        <v>299</v>
      </c>
      <c r="D52" s="3" t="s">
        <v>280</v>
      </c>
      <c r="E52" s="3" t="s">
        <v>281</v>
      </c>
      <c r="F52" s="3" t="s">
        <v>22</v>
      </c>
      <c r="G52" s="16" t="s">
        <v>1532</v>
      </c>
      <c r="H52" s="3" t="s">
        <v>362</v>
      </c>
      <c r="I52" s="3" t="s">
        <v>287</v>
      </c>
      <c r="J52" s="3" t="s">
        <v>300</v>
      </c>
      <c r="K52" s="44">
        <f>Expenditures[[#This Row],[2019
 Total Budget]]-Expenditures[[#This Row],[Budget Adjustments]]</f>
        <v>7805</v>
      </c>
      <c r="L52" s="42">
        <v>2500</v>
      </c>
      <c r="M52" s="12">
        <v>10305</v>
      </c>
      <c r="N52" s="12">
        <v>0</v>
      </c>
      <c r="O52" s="12">
        <v>2500</v>
      </c>
      <c r="P52" s="12">
        <v>0</v>
      </c>
      <c r="Q52" s="36">
        <v>2685.24</v>
      </c>
      <c r="R52" s="12">
        <v>1195</v>
      </c>
      <c r="S52" s="12">
        <v>7044.62</v>
      </c>
      <c r="T52" s="4" t="s">
        <v>16</v>
      </c>
      <c r="U52" s="4" t="s">
        <v>16</v>
      </c>
      <c r="V52" s="4" t="s">
        <v>16</v>
      </c>
    </row>
    <row r="53" spans="1:22" ht="11.1" customHeight="1" x14ac:dyDescent="0.2">
      <c r="A53" s="3" t="s">
        <v>17</v>
      </c>
      <c r="B53" s="3" t="s">
        <v>372</v>
      </c>
      <c r="C53" s="3" t="s">
        <v>302</v>
      </c>
      <c r="D53" s="3" t="s">
        <v>280</v>
      </c>
      <c r="E53" s="3" t="s">
        <v>281</v>
      </c>
      <c r="F53" s="3" t="s">
        <v>22</v>
      </c>
      <c r="G53" s="16" t="s">
        <v>1532</v>
      </c>
      <c r="H53" s="3" t="s">
        <v>362</v>
      </c>
      <c r="I53" s="3" t="s">
        <v>303</v>
      </c>
      <c r="J53" s="3" t="s">
        <v>304</v>
      </c>
      <c r="K53" s="44">
        <f>Expenditures[[#This Row],[2019
 Total Budget]]-Expenditures[[#This Row],[Budget Adjustments]]</f>
        <v>3723.41</v>
      </c>
      <c r="L53" s="42"/>
      <c r="M53" s="12">
        <v>3723.41</v>
      </c>
      <c r="N53" s="12">
        <v>766.5</v>
      </c>
      <c r="O53" s="12">
        <v>0</v>
      </c>
      <c r="P53" s="12">
        <v>765.61</v>
      </c>
      <c r="Q53" s="36">
        <v>3332.01</v>
      </c>
      <c r="R53" s="12">
        <v>716.91</v>
      </c>
      <c r="S53" s="12">
        <v>3140.89</v>
      </c>
      <c r="T53" s="4" t="s">
        <v>16</v>
      </c>
      <c r="U53" s="4" t="s">
        <v>16</v>
      </c>
      <c r="V53" s="4" t="s">
        <v>16</v>
      </c>
    </row>
    <row r="54" spans="1:22" ht="11.1" customHeight="1" x14ac:dyDescent="0.2">
      <c r="A54" s="3" t="s">
        <v>17</v>
      </c>
      <c r="B54" s="3" t="s">
        <v>373</v>
      </c>
      <c r="C54" s="3" t="s">
        <v>279</v>
      </c>
      <c r="D54" s="3" t="s">
        <v>280</v>
      </c>
      <c r="E54" s="3" t="s">
        <v>281</v>
      </c>
      <c r="F54" s="3" t="s">
        <v>22</v>
      </c>
      <c r="G54" s="16" t="s">
        <v>1532</v>
      </c>
      <c r="H54" s="3" t="s">
        <v>374</v>
      </c>
      <c r="I54" s="3" t="s">
        <v>283</v>
      </c>
      <c r="J54" s="3" t="s">
        <v>284</v>
      </c>
      <c r="K54" s="44">
        <f>Expenditures[[#This Row],[2019
 Total Budget]]-Expenditures[[#This Row],[Budget Adjustments]]</f>
        <v>0</v>
      </c>
      <c r="L54" s="42"/>
      <c r="M54" s="12">
        <v>0</v>
      </c>
      <c r="N54" s="12">
        <v>0</v>
      </c>
      <c r="O54" s="12">
        <v>0</v>
      </c>
      <c r="P54" s="12">
        <v>0</v>
      </c>
      <c r="Q54" s="36">
        <v>0</v>
      </c>
      <c r="R54" s="12">
        <v>19498.68</v>
      </c>
      <c r="S54" s="12">
        <v>45496.92</v>
      </c>
      <c r="T54" s="4" t="s">
        <v>16</v>
      </c>
      <c r="U54" s="4" t="s">
        <v>16</v>
      </c>
      <c r="V54" s="4" t="s">
        <v>16</v>
      </c>
    </row>
    <row r="55" spans="1:22" ht="11.1" customHeight="1" x14ac:dyDescent="0.2">
      <c r="A55" s="3" t="s">
        <v>17</v>
      </c>
      <c r="B55" s="3" t="s">
        <v>375</v>
      </c>
      <c r="C55" s="3" t="s">
        <v>310</v>
      </c>
      <c r="D55" s="3" t="s">
        <v>280</v>
      </c>
      <c r="E55" s="3" t="s">
        <v>281</v>
      </c>
      <c r="F55" s="3" t="s">
        <v>22</v>
      </c>
      <c r="G55" s="16" t="s">
        <v>1532</v>
      </c>
      <c r="H55" s="3" t="s">
        <v>374</v>
      </c>
      <c r="I55" s="3" t="s">
        <v>283</v>
      </c>
      <c r="J55" s="3" t="s">
        <v>311</v>
      </c>
      <c r="K55" s="44">
        <f>Expenditures[[#This Row],[2019
 Total Budget]]-Expenditures[[#This Row],[Budget Adjustments]]</f>
        <v>0</v>
      </c>
      <c r="L55" s="42"/>
      <c r="M55" s="12">
        <v>0</v>
      </c>
      <c r="N55" s="12">
        <v>0</v>
      </c>
      <c r="O55" s="12">
        <v>0</v>
      </c>
      <c r="P55" s="12">
        <v>0</v>
      </c>
      <c r="Q55" s="36">
        <v>0</v>
      </c>
      <c r="R55" s="12">
        <v>0</v>
      </c>
      <c r="S55" s="12">
        <v>0</v>
      </c>
      <c r="T55" s="4" t="s">
        <v>16</v>
      </c>
      <c r="U55" s="4" t="s">
        <v>16</v>
      </c>
      <c r="V55" s="4" t="s">
        <v>16</v>
      </c>
    </row>
    <row r="56" spans="1:22" ht="11.1" customHeight="1" x14ac:dyDescent="0.2">
      <c r="A56" s="3" t="s">
        <v>17</v>
      </c>
      <c r="B56" s="3" t="s">
        <v>376</v>
      </c>
      <c r="C56" s="3" t="s">
        <v>286</v>
      </c>
      <c r="D56" s="3" t="s">
        <v>280</v>
      </c>
      <c r="E56" s="3" t="s">
        <v>281</v>
      </c>
      <c r="F56" s="3" t="s">
        <v>22</v>
      </c>
      <c r="G56" s="16" t="s">
        <v>1532</v>
      </c>
      <c r="H56" s="3" t="s">
        <v>374</v>
      </c>
      <c r="I56" s="3" t="s">
        <v>287</v>
      </c>
      <c r="J56" s="3" t="s">
        <v>288</v>
      </c>
      <c r="K56" s="44">
        <f>Expenditures[[#This Row],[2019
 Total Budget]]-Expenditures[[#This Row],[Budget Adjustments]]</f>
        <v>0</v>
      </c>
      <c r="L56" s="42"/>
      <c r="M56" s="12">
        <v>0</v>
      </c>
      <c r="N56" s="12">
        <v>0</v>
      </c>
      <c r="O56" s="12">
        <v>0</v>
      </c>
      <c r="P56" s="12">
        <v>0</v>
      </c>
      <c r="Q56" s="36">
        <v>0</v>
      </c>
      <c r="R56" s="12">
        <v>0</v>
      </c>
      <c r="S56" s="12">
        <v>228.37</v>
      </c>
      <c r="T56" s="4" t="s">
        <v>16</v>
      </c>
      <c r="U56" s="4" t="s">
        <v>16</v>
      </c>
      <c r="V56" s="4" t="s">
        <v>16</v>
      </c>
    </row>
    <row r="57" spans="1:22" ht="11.1" customHeight="1" x14ac:dyDescent="0.2">
      <c r="A57" s="3" t="s">
        <v>17</v>
      </c>
      <c r="B57" s="3" t="s">
        <v>377</v>
      </c>
      <c r="C57" s="3" t="s">
        <v>314</v>
      </c>
      <c r="D57" s="3" t="s">
        <v>280</v>
      </c>
      <c r="E57" s="3" t="s">
        <v>281</v>
      </c>
      <c r="F57" s="3" t="s">
        <v>22</v>
      </c>
      <c r="G57" s="16" t="s">
        <v>1532</v>
      </c>
      <c r="H57" s="3" t="s">
        <v>374</v>
      </c>
      <c r="I57" s="3" t="s">
        <v>287</v>
      </c>
      <c r="J57" s="3" t="s">
        <v>291</v>
      </c>
      <c r="K57" s="44">
        <f>Expenditures[[#This Row],[2019
 Total Budget]]-Expenditures[[#This Row],[Budget Adjustments]]</f>
        <v>0</v>
      </c>
      <c r="L57" s="42"/>
      <c r="M57" s="12">
        <v>0</v>
      </c>
      <c r="N57" s="12">
        <v>0</v>
      </c>
      <c r="O57" s="12">
        <v>0</v>
      </c>
      <c r="P57" s="12">
        <v>0</v>
      </c>
      <c r="Q57" s="36">
        <v>0</v>
      </c>
      <c r="R57" s="12">
        <v>75</v>
      </c>
      <c r="S57" s="12">
        <v>150</v>
      </c>
      <c r="T57" s="4" t="s">
        <v>16</v>
      </c>
      <c r="U57" s="4" t="s">
        <v>16</v>
      </c>
      <c r="V57" s="4" t="s">
        <v>16</v>
      </c>
    </row>
    <row r="58" spans="1:22" ht="11.1" customHeight="1" x14ac:dyDescent="0.2">
      <c r="A58" s="3" t="s">
        <v>17</v>
      </c>
      <c r="B58" s="3" t="s">
        <v>378</v>
      </c>
      <c r="C58" s="3" t="s">
        <v>296</v>
      </c>
      <c r="D58" s="3" t="s">
        <v>280</v>
      </c>
      <c r="E58" s="3" t="s">
        <v>281</v>
      </c>
      <c r="F58" s="3" t="s">
        <v>22</v>
      </c>
      <c r="G58" s="16" t="s">
        <v>1532</v>
      </c>
      <c r="H58" s="3" t="s">
        <v>374</v>
      </c>
      <c r="I58" s="3" t="s">
        <v>287</v>
      </c>
      <c r="J58" s="3" t="s">
        <v>297</v>
      </c>
      <c r="K58" s="44">
        <f>Expenditures[[#This Row],[2019
 Total Budget]]-Expenditures[[#This Row],[Budget Adjustments]]</f>
        <v>0</v>
      </c>
      <c r="L58" s="42"/>
      <c r="M58" s="12">
        <v>0</v>
      </c>
      <c r="N58" s="12">
        <v>0</v>
      </c>
      <c r="O58" s="12">
        <v>0</v>
      </c>
      <c r="P58" s="12">
        <v>0</v>
      </c>
      <c r="Q58" s="36">
        <v>0</v>
      </c>
      <c r="R58" s="12">
        <v>148</v>
      </c>
      <c r="S58" s="12">
        <v>1050</v>
      </c>
      <c r="T58" s="4" t="s">
        <v>16</v>
      </c>
      <c r="U58" s="4" t="s">
        <v>16</v>
      </c>
      <c r="V58" s="4" t="s">
        <v>16</v>
      </c>
    </row>
    <row r="59" spans="1:22" ht="11.1" customHeight="1" x14ac:dyDescent="0.2">
      <c r="A59" s="3" t="s">
        <v>17</v>
      </c>
      <c r="B59" s="3" t="s">
        <v>379</v>
      </c>
      <c r="C59" s="3" t="s">
        <v>299</v>
      </c>
      <c r="D59" s="3" t="s">
        <v>280</v>
      </c>
      <c r="E59" s="3" t="s">
        <v>281</v>
      </c>
      <c r="F59" s="3" t="s">
        <v>22</v>
      </c>
      <c r="G59" s="16" t="s">
        <v>1532</v>
      </c>
      <c r="H59" s="3" t="s">
        <v>374</v>
      </c>
      <c r="I59" s="3" t="s">
        <v>287</v>
      </c>
      <c r="J59" s="3" t="s">
        <v>300</v>
      </c>
      <c r="K59" s="44">
        <f>Expenditures[[#This Row],[2019
 Total Budget]]-Expenditures[[#This Row],[Budget Adjustments]]</f>
        <v>127500</v>
      </c>
      <c r="L59" s="42"/>
      <c r="M59" s="12">
        <v>127500</v>
      </c>
      <c r="N59" s="12">
        <v>19286.580000000002</v>
      </c>
      <c r="O59" s="12">
        <v>47916.65</v>
      </c>
      <c r="P59" s="12">
        <v>17229.16</v>
      </c>
      <c r="Q59" s="36">
        <v>108624.82</v>
      </c>
      <c r="R59" s="12">
        <v>4477.53</v>
      </c>
      <c r="S59" s="12">
        <v>48056.68</v>
      </c>
      <c r="T59" s="4" t="s">
        <v>16</v>
      </c>
      <c r="U59" s="4" t="s">
        <v>16</v>
      </c>
      <c r="V59" s="4" t="s">
        <v>16</v>
      </c>
    </row>
    <row r="60" spans="1:22" ht="11.1" customHeight="1" x14ac:dyDescent="0.2">
      <c r="A60" s="3" t="s">
        <v>17</v>
      </c>
      <c r="B60" s="3" t="s">
        <v>380</v>
      </c>
      <c r="C60" s="3" t="s">
        <v>381</v>
      </c>
      <c r="D60" s="3" t="s">
        <v>280</v>
      </c>
      <c r="E60" s="3" t="s">
        <v>281</v>
      </c>
      <c r="F60" s="3" t="s">
        <v>22</v>
      </c>
      <c r="G60" s="16" t="s">
        <v>1532</v>
      </c>
      <c r="H60" s="3" t="s">
        <v>374</v>
      </c>
      <c r="I60" s="3" t="s">
        <v>287</v>
      </c>
      <c r="J60" s="3" t="s">
        <v>320</v>
      </c>
      <c r="K60" s="44">
        <f>Expenditures[[#This Row],[2019
 Total Budget]]-Expenditures[[#This Row],[Budget Adjustments]]</f>
        <v>0</v>
      </c>
      <c r="L60" s="42"/>
      <c r="M60" s="12">
        <v>0</v>
      </c>
      <c r="N60" s="12">
        <v>0</v>
      </c>
      <c r="O60" s="12">
        <v>0</v>
      </c>
      <c r="P60" s="12">
        <v>0</v>
      </c>
      <c r="Q60" s="36">
        <v>0</v>
      </c>
      <c r="R60" s="12">
        <v>0</v>
      </c>
      <c r="S60" s="12">
        <v>0</v>
      </c>
      <c r="T60" s="4" t="s">
        <v>16</v>
      </c>
      <c r="U60" s="4" t="s">
        <v>16</v>
      </c>
      <c r="V60" s="4" t="s">
        <v>16</v>
      </c>
    </row>
    <row r="61" spans="1:22" ht="11.1" customHeight="1" x14ac:dyDescent="0.2">
      <c r="A61" s="3" t="s">
        <v>17</v>
      </c>
      <c r="B61" s="3" t="s">
        <v>382</v>
      </c>
      <c r="C61" s="3" t="s">
        <v>302</v>
      </c>
      <c r="D61" s="3" t="s">
        <v>280</v>
      </c>
      <c r="E61" s="3" t="s">
        <v>281</v>
      </c>
      <c r="F61" s="3" t="s">
        <v>22</v>
      </c>
      <c r="G61" s="16" t="s">
        <v>1532</v>
      </c>
      <c r="H61" s="3" t="s">
        <v>374</v>
      </c>
      <c r="I61" s="3" t="s">
        <v>303</v>
      </c>
      <c r="J61" s="3" t="s">
        <v>304</v>
      </c>
      <c r="K61" s="44">
        <f>Expenditures[[#This Row],[2019
 Total Budget]]-Expenditures[[#This Row],[Budget Adjustments]]</f>
        <v>0</v>
      </c>
      <c r="L61" s="42"/>
      <c r="M61" s="12">
        <v>0</v>
      </c>
      <c r="N61" s="12">
        <v>0</v>
      </c>
      <c r="O61" s="12">
        <v>0</v>
      </c>
      <c r="P61" s="12">
        <v>0</v>
      </c>
      <c r="Q61" s="36">
        <v>0</v>
      </c>
      <c r="R61" s="12">
        <v>1464</v>
      </c>
      <c r="S61" s="12">
        <v>3410.04</v>
      </c>
      <c r="T61" s="4" t="s">
        <v>16</v>
      </c>
      <c r="U61" s="4" t="s">
        <v>16</v>
      </c>
      <c r="V61" s="4" t="s">
        <v>16</v>
      </c>
    </row>
    <row r="62" spans="1:22" ht="11.1" customHeight="1" x14ac:dyDescent="0.2">
      <c r="A62" s="3" t="s">
        <v>17</v>
      </c>
      <c r="B62" s="3" t="s">
        <v>383</v>
      </c>
      <c r="C62" s="3" t="s">
        <v>279</v>
      </c>
      <c r="D62" s="3" t="s">
        <v>280</v>
      </c>
      <c r="E62" s="3" t="s">
        <v>281</v>
      </c>
      <c r="F62" s="3" t="s">
        <v>22</v>
      </c>
      <c r="G62" s="16" t="s">
        <v>1532</v>
      </c>
      <c r="H62" s="3" t="s">
        <v>384</v>
      </c>
      <c r="I62" s="3" t="s">
        <v>283</v>
      </c>
      <c r="J62" s="3" t="s">
        <v>284</v>
      </c>
      <c r="K62" s="44">
        <f>Expenditures[[#This Row],[2019
 Total Budget]]-Expenditures[[#This Row],[Budget Adjustments]]</f>
        <v>49029.73</v>
      </c>
      <c r="L62" s="42"/>
      <c r="M62" s="12">
        <v>49029.73</v>
      </c>
      <c r="N62" s="12">
        <v>11084.95</v>
      </c>
      <c r="O62" s="12">
        <v>0</v>
      </c>
      <c r="P62" s="12">
        <v>11050.22</v>
      </c>
      <c r="Q62" s="36">
        <v>48068.42</v>
      </c>
      <c r="R62" s="12">
        <v>10831.81</v>
      </c>
      <c r="S62" s="12">
        <v>46937.89</v>
      </c>
      <c r="T62" s="4" t="s">
        <v>16</v>
      </c>
      <c r="U62" s="4" t="s">
        <v>16</v>
      </c>
      <c r="V62" s="4" t="s">
        <v>16</v>
      </c>
    </row>
    <row r="63" spans="1:22" ht="11.1" customHeight="1" x14ac:dyDescent="0.2">
      <c r="A63" s="3" t="s">
        <v>17</v>
      </c>
      <c r="B63" s="3" t="s">
        <v>385</v>
      </c>
      <c r="C63" s="3" t="s">
        <v>329</v>
      </c>
      <c r="D63" s="3" t="s">
        <v>280</v>
      </c>
      <c r="E63" s="3" t="s">
        <v>281</v>
      </c>
      <c r="F63" s="3" t="s">
        <v>22</v>
      </c>
      <c r="G63" s="16" t="s">
        <v>1532</v>
      </c>
      <c r="H63" s="3" t="s">
        <v>384</v>
      </c>
      <c r="I63" s="3" t="s">
        <v>283</v>
      </c>
      <c r="J63" s="3" t="s">
        <v>330</v>
      </c>
      <c r="K63" s="44">
        <f>Expenditures[[#This Row],[2019
 Total Budget]]-Expenditures[[#This Row],[Budget Adjustments]]</f>
        <v>644.75</v>
      </c>
      <c r="L63" s="42"/>
      <c r="M63" s="12">
        <v>644.75</v>
      </c>
      <c r="N63" s="12">
        <v>74.069999999999993</v>
      </c>
      <c r="O63" s="12">
        <v>0</v>
      </c>
      <c r="P63" s="12">
        <v>0</v>
      </c>
      <c r="Q63" s="36">
        <v>445.18</v>
      </c>
      <c r="R63" s="12">
        <v>0</v>
      </c>
      <c r="S63" s="12">
        <v>25.79</v>
      </c>
      <c r="T63" s="4" t="s">
        <v>16</v>
      </c>
      <c r="U63" s="4" t="s">
        <v>16</v>
      </c>
      <c r="V63" s="4" t="s">
        <v>16</v>
      </c>
    </row>
    <row r="64" spans="1:22" ht="11.1" customHeight="1" x14ac:dyDescent="0.2">
      <c r="A64" s="3" t="s">
        <v>17</v>
      </c>
      <c r="B64" s="3" t="s">
        <v>386</v>
      </c>
      <c r="C64" s="3" t="s">
        <v>310</v>
      </c>
      <c r="D64" s="3" t="s">
        <v>280</v>
      </c>
      <c r="E64" s="3" t="s">
        <v>281</v>
      </c>
      <c r="F64" s="3" t="s">
        <v>22</v>
      </c>
      <c r="G64" s="16" t="s">
        <v>1532</v>
      </c>
      <c r="H64" s="3" t="s">
        <v>384</v>
      </c>
      <c r="I64" s="3" t="s">
        <v>283</v>
      </c>
      <c r="J64" s="3" t="s">
        <v>311</v>
      </c>
      <c r="K64" s="44">
        <f>Expenditures[[#This Row],[2019
 Total Budget]]-Expenditures[[#This Row],[Budget Adjustments]]</f>
        <v>785</v>
      </c>
      <c r="L64" s="42"/>
      <c r="M64" s="12">
        <v>785</v>
      </c>
      <c r="N64" s="12">
        <v>0</v>
      </c>
      <c r="O64" s="12">
        <v>0</v>
      </c>
      <c r="P64" s="12">
        <v>0</v>
      </c>
      <c r="Q64" s="36">
        <v>785</v>
      </c>
      <c r="R64" s="12">
        <v>0</v>
      </c>
      <c r="S64" s="12">
        <v>0</v>
      </c>
      <c r="T64" s="4" t="s">
        <v>16</v>
      </c>
      <c r="U64" s="4" t="s">
        <v>16</v>
      </c>
      <c r="V64" s="4" t="s">
        <v>16</v>
      </c>
    </row>
    <row r="65" spans="1:22" ht="11.1" customHeight="1" x14ac:dyDescent="0.2">
      <c r="A65" s="3" t="s">
        <v>17</v>
      </c>
      <c r="B65" s="3" t="s">
        <v>387</v>
      </c>
      <c r="C65" s="3" t="s">
        <v>333</v>
      </c>
      <c r="D65" s="3" t="s">
        <v>280</v>
      </c>
      <c r="E65" s="3" t="s">
        <v>281</v>
      </c>
      <c r="F65" s="3" t="s">
        <v>22</v>
      </c>
      <c r="G65" s="16" t="s">
        <v>1532</v>
      </c>
      <c r="H65" s="3" t="s">
        <v>384</v>
      </c>
      <c r="I65" s="3" t="s">
        <v>334</v>
      </c>
      <c r="J65" s="3" t="s">
        <v>335</v>
      </c>
      <c r="K65" s="44">
        <f>Expenditures[[#This Row],[2019
 Total Budget]]-Expenditures[[#This Row],[Budget Adjustments]]</f>
        <v>0</v>
      </c>
      <c r="L65" s="42"/>
      <c r="M65" s="12">
        <v>0</v>
      </c>
      <c r="N65" s="12">
        <v>0</v>
      </c>
      <c r="O65" s="12">
        <v>0</v>
      </c>
      <c r="P65" s="12">
        <v>0</v>
      </c>
      <c r="Q65" s="36">
        <v>0</v>
      </c>
      <c r="R65" s="12">
        <v>0</v>
      </c>
      <c r="S65" s="12">
        <v>0</v>
      </c>
      <c r="T65" s="4" t="s">
        <v>16</v>
      </c>
      <c r="U65" s="4" t="s">
        <v>16</v>
      </c>
      <c r="V65" s="4" t="s">
        <v>16</v>
      </c>
    </row>
    <row r="66" spans="1:22" ht="11.1" customHeight="1" x14ac:dyDescent="0.2">
      <c r="A66" s="3" t="s">
        <v>17</v>
      </c>
      <c r="B66" s="3" t="s">
        <v>388</v>
      </c>
      <c r="C66" s="3" t="s">
        <v>389</v>
      </c>
      <c r="D66" s="3" t="s">
        <v>280</v>
      </c>
      <c r="E66" s="3" t="s">
        <v>281</v>
      </c>
      <c r="F66" s="3" t="s">
        <v>22</v>
      </c>
      <c r="G66" s="16" t="s">
        <v>1532</v>
      </c>
      <c r="H66" s="3" t="s">
        <v>384</v>
      </c>
      <c r="I66" s="3" t="s">
        <v>287</v>
      </c>
      <c r="J66" s="3" t="s">
        <v>297</v>
      </c>
      <c r="K66" s="44">
        <f>Expenditures[[#This Row],[2019
 Total Budget]]-Expenditures[[#This Row],[Budget Adjustments]]</f>
        <v>1000</v>
      </c>
      <c r="L66" s="42"/>
      <c r="M66" s="12">
        <v>1000</v>
      </c>
      <c r="N66" s="12">
        <v>0</v>
      </c>
      <c r="O66" s="12">
        <v>0</v>
      </c>
      <c r="P66" s="12">
        <v>0</v>
      </c>
      <c r="Q66" s="36">
        <v>331.4</v>
      </c>
      <c r="R66" s="12">
        <v>199</v>
      </c>
      <c r="S66" s="12">
        <v>450.41</v>
      </c>
      <c r="T66" s="4" t="s">
        <v>16</v>
      </c>
      <c r="U66" s="4" t="s">
        <v>16</v>
      </c>
      <c r="V66" s="4" t="s">
        <v>16</v>
      </c>
    </row>
    <row r="67" spans="1:22" ht="11.1" customHeight="1" x14ac:dyDescent="0.2">
      <c r="A67" s="3" t="s">
        <v>17</v>
      </c>
      <c r="B67" s="3" t="s">
        <v>390</v>
      </c>
      <c r="C67" s="3" t="s">
        <v>299</v>
      </c>
      <c r="D67" s="3" t="s">
        <v>280</v>
      </c>
      <c r="E67" s="3" t="s">
        <v>281</v>
      </c>
      <c r="F67" s="3" t="s">
        <v>22</v>
      </c>
      <c r="G67" s="16" t="s">
        <v>1532</v>
      </c>
      <c r="H67" s="3" t="s">
        <v>384</v>
      </c>
      <c r="I67" s="3" t="s">
        <v>287</v>
      </c>
      <c r="J67" s="3" t="s">
        <v>300</v>
      </c>
      <c r="K67" s="44">
        <f>Expenditures[[#This Row],[2019
 Total Budget]]-Expenditures[[#This Row],[Budget Adjustments]]</f>
        <v>6500</v>
      </c>
      <c r="L67" s="42"/>
      <c r="M67" s="12">
        <v>6500</v>
      </c>
      <c r="N67" s="12">
        <v>50</v>
      </c>
      <c r="O67" s="12">
        <v>0</v>
      </c>
      <c r="P67" s="12">
        <v>0</v>
      </c>
      <c r="Q67" s="36">
        <v>2700</v>
      </c>
      <c r="R67" s="12">
        <v>45</v>
      </c>
      <c r="S67" s="12">
        <v>2994</v>
      </c>
      <c r="T67" s="4" t="s">
        <v>16</v>
      </c>
      <c r="U67" s="4" t="s">
        <v>16</v>
      </c>
      <c r="V67" s="4" t="s">
        <v>16</v>
      </c>
    </row>
    <row r="68" spans="1:22" ht="11.1" customHeight="1" x14ac:dyDescent="0.2">
      <c r="A68" s="3" t="s">
        <v>17</v>
      </c>
      <c r="B68" s="3" t="s">
        <v>391</v>
      </c>
      <c r="C68" s="3" t="s">
        <v>302</v>
      </c>
      <c r="D68" s="3" t="s">
        <v>280</v>
      </c>
      <c r="E68" s="3" t="s">
        <v>281</v>
      </c>
      <c r="F68" s="3" t="s">
        <v>22</v>
      </c>
      <c r="G68" s="16" t="s">
        <v>1532</v>
      </c>
      <c r="H68" s="3" t="s">
        <v>384</v>
      </c>
      <c r="I68" s="3" t="s">
        <v>303</v>
      </c>
      <c r="J68" s="3" t="s">
        <v>304</v>
      </c>
      <c r="K68" s="44">
        <f>Expenditures[[#This Row],[2019
 Total Budget]]-Expenditures[[#This Row],[Budget Adjustments]]</f>
        <v>3859.81</v>
      </c>
      <c r="L68" s="42"/>
      <c r="M68" s="12">
        <v>3859.81</v>
      </c>
      <c r="N68" s="12">
        <v>796.16</v>
      </c>
      <c r="O68" s="12">
        <v>0</v>
      </c>
      <c r="P68" s="12">
        <v>794.57</v>
      </c>
      <c r="Q68" s="36">
        <v>3549.08</v>
      </c>
      <c r="R68" s="12">
        <v>787.57</v>
      </c>
      <c r="S68" s="12">
        <v>3412.78</v>
      </c>
      <c r="T68" s="4" t="s">
        <v>16</v>
      </c>
      <c r="U68" s="4" t="s">
        <v>16</v>
      </c>
      <c r="V68" s="4" t="s">
        <v>16</v>
      </c>
    </row>
    <row r="69" spans="1:22" ht="11.1" customHeight="1" x14ac:dyDescent="0.2">
      <c r="A69" s="3" t="s">
        <v>17</v>
      </c>
      <c r="B69" s="3" t="s">
        <v>392</v>
      </c>
      <c r="C69" s="3" t="s">
        <v>279</v>
      </c>
      <c r="D69" s="3" t="s">
        <v>280</v>
      </c>
      <c r="E69" s="3" t="s">
        <v>281</v>
      </c>
      <c r="F69" s="3" t="s">
        <v>22</v>
      </c>
      <c r="G69" s="16" t="s">
        <v>1536</v>
      </c>
      <c r="H69" s="3" t="s">
        <v>393</v>
      </c>
      <c r="I69" s="3" t="s">
        <v>283</v>
      </c>
      <c r="J69" s="3" t="s">
        <v>284</v>
      </c>
      <c r="K69" s="44">
        <f>Expenditures[[#This Row],[2019
 Total Budget]]-Expenditures[[#This Row],[Budget Adjustments]]</f>
        <v>230401.04</v>
      </c>
      <c r="L69" s="42"/>
      <c r="M69" s="12">
        <v>230401.04</v>
      </c>
      <c r="N69" s="12">
        <v>52162.62</v>
      </c>
      <c r="O69" s="12">
        <v>0</v>
      </c>
      <c r="P69" s="12">
        <v>43884.37</v>
      </c>
      <c r="Q69" s="36">
        <v>214534.6</v>
      </c>
      <c r="R69" s="12">
        <v>43152.97</v>
      </c>
      <c r="S69" s="12">
        <v>186996.11</v>
      </c>
      <c r="T69" s="4" t="s">
        <v>16</v>
      </c>
      <c r="U69" s="4" t="s">
        <v>16</v>
      </c>
      <c r="V69" s="4" t="s">
        <v>16</v>
      </c>
    </row>
    <row r="70" spans="1:22" ht="11.1" customHeight="1" x14ac:dyDescent="0.2">
      <c r="A70" s="3" t="s">
        <v>17</v>
      </c>
      <c r="B70" s="3" t="s">
        <v>394</v>
      </c>
      <c r="C70" s="3" t="s">
        <v>307</v>
      </c>
      <c r="D70" s="3" t="s">
        <v>280</v>
      </c>
      <c r="E70" s="3" t="s">
        <v>281</v>
      </c>
      <c r="F70" s="3" t="s">
        <v>22</v>
      </c>
      <c r="G70" s="16" t="s">
        <v>1536</v>
      </c>
      <c r="H70" s="3" t="s">
        <v>393</v>
      </c>
      <c r="I70" s="3" t="s">
        <v>283</v>
      </c>
      <c r="J70" s="3" t="s">
        <v>308</v>
      </c>
      <c r="K70" s="44">
        <f>Expenditures[[#This Row],[2019
 Total Budget]]-Expenditures[[#This Row],[Budget Adjustments]]</f>
        <v>15149.36</v>
      </c>
      <c r="L70" s="42"/>
      <c r="M70" s="12">
        <v>15149.36</v>
      </c>
      <c r="N70" s="12">
        <v>2734.3</v>
      </c>
      <c r="O70" s="12">
        <v>0</v>
      </c>
      <c r="P70" s="12">
        <v>4740.84</v>
      </c>
      <c r="Q70" s="36">
        <v>12935.82</v>
      </c>
      <c r="R70" s="12">
        <v>5135.12</v>
      </c>
      <c r="S70" s="12">
        <v>27963.360000000001</v>
      </c>
      <c r="T70" s="4" t="s">
        <v>16</v>
      </c>
      <c r="U70" s="4" t="s">
        <v>16</v>
      </c>
      <c r="V70" s="4" t="s">
        <v>16</v>
      </c>
    </row>
    <row r="71" spans="1:22" ht="11.1" customHeight="1" x14ac:dyDescent="0.2">
      <c r="A71" s="3" t="s">
        <v>17</v>
      </c>
      <c r="B71" s="3" t="s">
        <v>395</v>
      </c>
      <c r="C71" s="3" t="s">
        <v>329</v>
      </c>
      <c r="D71" s="3" t="s">
        <v>280</v>
      </c>
      <c r="E71" s="3" t="s">
        <v>281</v>
      </c>
      <c r="F71" s="3" t="s">
        <v>22</v>
      </c>
      <c r="G71" s="16" t="s">
        <v>1536</v>
      </c>
      <c r="H71" s="3" t="s">
        <v>393</v>
      </c>
      <c r="I71" s="3" t="s">
        <v>283</v>
      </c>
      <c r="J71" s="3" t="s">
        <v>330</v>
      </c>
      <c r="K71" s="44">
        <f>Expenditures[[#This Row],[2019
 Total Budget]]-Expenditures[[#This Row],[Budget Adjustments]]</f>
        <v>1000</v>
      </c>
      <c r="L71" s="42"/>
      <c r="M71" s="12">
        <v>1000</v>
      </c>
      <c r="N71" s="12">
        <v>136.82</v>
      </c>
      <c r="O71" s="12">
        <v>0</v>
      </c>
      <c r="P71" s="12">
        <v>55.89</v>
      </c>
      <c r="Q71" s="36">
        <v>78.25</v>
      </c>
      <c r="R71" s="12">
        <v>0</v>
      </c>
      <c r="S71" s="12">
        <v>198.01</v>
      </c>
      <c r="T71" s="4" t="s">
        <v>16</v>
      </c>
      <c r="U71" s="4" t="s">
        <v>16</v>
      </c>
      <c r="V71" s="4" t="s">
        <v>16</v>
      </c>
    </row>
    <row r="72" spans="1:22" ht="11.1" customHeight="1" x14ac:dyDescent="0.2">
      <c r="A72" s="3" t="s">
        <v>17</v>
      </c>
      <c r="B72" s="3" t="s">
        <v>396</v>
      </c>
      <c r="C72" s="3" t="s">
        <v>310</v>
      </c>
      <c r="D72" s="3" t="s">
        <v>280</v>
      </c>
      <c r="E72" s="3" t="s">
        <v>281</v>
      </c>
      <c r="F72" s="3" t="s">
        <v>22</v>
      </c>
      <c r="G72" s="16" t="s">
        <v>1536</v>
      </c>
      <c r="H72" s="3" t="s">
        <v>393</v>
      </c>
      <c r="I72" s="3" t="s">
        <v>283</v>
      </c>
      <c r="J72" s="3" t="s">
        <v>311</v>
      </c>
      <c r="K72" s="44">
        <f>Expenditures[[#This Row],[2019
 Total Budget]]-Expenditures[[#This Row],[Budget Adjustments]]</f>
        <v>3875</v>
      </c>
      <c r="L72" s="42"/>
      <c r="M72" s="12">
        <v>3875</v>
      </c>
      <c r="N72" s="12">
        <v>0</v>
      </c>
      <c r="O72" s="12">
        <v>0</v>
      </c>
      <c r="P72" s="12">
        <v>0</v>
      </c>
      <c r="Q72" s="36">
        <v>3330</v>
      </c>
      <c r="R72" s="12">
        <v>0</v>
      </c>
      <c r="S72" s="12">
        <v>3875</v>
      </c>
      <c r="T72" s="4" t="s">
        <v>16</v>
      </c>
      <c r="U72" s="4" t="s">
        <v>16</v>
      </c>
      <c r="V72" s="4" t="s">
        <v>16</v>
      </c>
    </row>
    <row r="73" spans="1:22" ht="11.1" customHeight="1" x14ac:dyDescent="0.2">
      <c r="A73" s="3" t="s">
        <v>17</v>
      </c>
      <c r="B73" s="3" t="s">
        <v>397</v>
      </c>
      <c r="C73" s="3" t="s">
        <v>333</v>
      </c>
      <c r="D73" s="3" t="s">
        <v>280</v>
      </c>
      <c r="E73" s="3" t="s">
        <v>281</v>
      </c>
      <c r="F73" s="3" t="s">
        <v>22</v>
      </c>
      <c r="G73" s="16" t="s">
        <v>1536</v>
      </c>
      <c r="H73" s="3" t="s">
        <v>393</v>
      </c>
      <c r="I73" s="3" t="s">
        <v>334</v>
      </c>
      <c r="J73" s="3" t="s">
        <v>335</v>
      </c>
      <c r="K73" s="44">
        <f>Expenditures[[#This Row],[2019
 Total Budget]]-Expenditures[[#This Row],[Budget Adjustments]]</f>
        <v>1500</v>
      </c>
      <c r="L73" s="42"/>
      <c r="M73" s="12">
        <v>1500</v>
      </c>
      <c r="N73" s="12">
        <v>0</v>
      </c>
      <c r="O73" s="12">
        <v>0</v>
      </c>
      <c r="P73" s="12">
        <v>0</v>
      </c>
      <c r="Q73" s="36">
        <v>457.9</v>
      </c>
      <c r="R73" s="12">
        <v>0</v>
      </c>
      <c r="S73" s="12">
        <v>0</v>
      </c>
      <c r="T73" s="4" t="s">
        <v>16</v>
      </c>
      <c r="U73" s="4" t="s">
        <v>16</v>
      </c>
      <c r="V73" s="4" t="s">
        <v>16</v>
      </c>
    </row>
    <row r="74" spans="1:22" ht="11.1" customHeight="1" x14ac:dyDescent="0.2">
      <c r="A74" s="3" t="s">
        <v>17</v>
      </c>
      <c r="B74" s="3" t="s">
        <v>398</v>
      </c>
      <c r="C74" s="3" t="s">
        <v>399</v>
      </c>
      <c r="D74" s="3" t="s">
        <v>280</v>
      </c>
      <c r="E74" s="3" t="s">
        <v>281</v>
      </c>
      <c r="F74" s="3" t="s">
        <v>22</v>
      </c>
      <c r="G74" s="16" t="s">
        <v>1536</v>
      </c>
      <c r="H74" s="3" t="s">
        <v>393</v>
      </c>
      <c r="I74" s="3" t="s">
        <v>287</v>
      </c>
      <c r="J74" s="3" t="s">
        <v>400</v>
      </c>
      <c r="K74" s="44">
        <f>Expenditures[[#This Row],[2019
 Total Budget]]-Expenditures[[#This Row],[Budget Adjustments]]</f>
        <v>1925</v>
      </c>
      <c r="L74" s="42"/>
      <c r="M74" s="12">
        <v>1925</v>
      </c>
      <c r="N74" s="12">
        <v>141.34</v>
      </c>
      <c r="O74" s="12">
        <v>0</v>
      </c>
      <c r="P74" s="12">
        <v>78.33</v>
      </c>
      <c r="Q74" s="36">
        <v>1275.7</v>
      </c>
      <c r="R74" s="12">
        <v>129.99</v>
      </c>
      <c r="S74" s="12">
        <v>1326.2</v>
      </c>
      <c r="T74" s="4" t="s">
        <v>16</v>
      </c>
      <c r="U74" s="4" t="s">
        <v>16</v>
      </c>
      <c r="V74" s="4" t="s">
        <v>16</v>
      </c>
    </row>
    <row r="75" spans="1:22" ht="11.1" customHeight="1" x14ac:dyDescent="0.2">
      <c r="A75" s="3" t="s">
        <v>17</v>
      </c>
      <c r="B75" s="3" t="s">
        <v>401</v>
      </c>
      <c r="C75" s="3" t="s">
        <v>402</v>
      </c>
      <c r="D75" s="3" t="s">
        <v>280</v>
      </c>
      <c r="E75" s="3" t="s">
        <v>281</v>
      </c>
      <c r="F75" s="3" t="s">
        <v>22</v>
      </c>
      <c r="G75" s="16" t="s">
        <v>1536</v>
      </c>
      <c r="H75" s="3" t="s">
        <v>393</v>
      </c>
      <c r="I75" s="3" t="s">
        <v>287</v>
      </c>
      <c r="J75" s="3" t="s">
        <v>350</v>
      </c>
      <c r="K75" s="44">
        <f>Expenditures[[#This Row],[2019
 Total Budget]]-Expenditures[[#This Row],[Budget Adjustments]]</f>
        <v>5500</v>
      </c>
      <c r="L75" s="42"/>
      <c r="M75" s="12">
        <v>5500</v>
      </c>
      <c r="N75" s="12">
        <v>503.43</v>
      </c>
      <c r="O75" s="12">
        <v>1100.28</v>
      </c>
      <c r="P75" s="12">
        <v>249.18</v>
      </c>
      <c r="Q75" s="36">
        <v>2711.2</v>
      </c>
      <c r="R75" s="12">
        <v>409.11</v>
      </c>
      <c r="S75" s="12">
        <v>2741.93</v>
      </c>
      <c r="T75" s="4" t="s">
        <v>16</v>
      </c>
      <c r="U75" s="4" t="s">
        <v>16</v>
      </c>
      <c r="V75" s="4" t="s">
        <v>16</v>
      </c>
    </row>
    <row r="76" spans="1:22" ht="11.1" customHeight="1" x14ac:dyDescent="0.2">
      <c r="A76" s="3" t="s">
        <v>17</v>
      </c>
      <c r="B76" s="3" t="s">
        <v>403</v>
      </c>
      <c r="C76" s="3" t="s">
        <v>404</v>
      </c>
      <c r="D76" s="3" t="s">
        <v>280</v>
      </c>
      <c r="E76" s="3" t="s">
        <v>281</v>
      </c>
      <c r="F76" s="3" t="s">
        <v>22</v>
      </c>
      <c r="G76" s="16" t="s">
        <v>1536</v>
      </c>
      <c r="H76" s="3" t="s">
        <v>393</v>
      </c>
      <c r="I76" s="3" t="s">
        <v>287</v>
      </c>
      <c r="J76" s="3" t="s">
        <v>405</v>
      </c>
      <c r="K76" s="44">
        <f>Expenditures[[#This Row],[2019
 Total Budget]]-Expenditures[[#This Row],[Budget Adjustments]]</f>
        <v>10000</v>
      </c>
      <c r="L76" s="42"/>
      <c r="M76" s="12">
        <v>10000</v>
      </c>
      <c r="N76" s="12">
        <v>6536.65</v>
      </c>
      <c r="O76" s="12">
        <v>464.2</v>
      </c>
      <c r="P76" s="12">
        <v>743.24</v>
      </c>
      <c r="Q76" s="36">
        <v>4885.8999999999996</v>
      </c>
      <c r="R76" s="12">
        <v>1126.97</v>
      </c>
      <c r="S76" s="12">
        <v>2740.89</v>
      </c>
      <c r="T76" s="4" t="s">
        <v>16</v>
      </c>
      <c r="U76" s="4" t="s">
        <v>16</v>
      </c>
      <c r="V76" s="4" t="s">
        <v>16</v>
      </c>
    </row>
    <row r="77" spans="1:22" ht="11.1" customHeight="1" x14ac:dyDescent="0.2">
      <c r="A77" s="3" t="s">
        <v>17</v>
      </c>
      <c r="B77" s="3" t="s">
        <v>406</v>
      </c>
      <c r="C77" s="3" t="s">
        <v>407</v>
      </c>
      <c r="D77" s="3" t="s">
        <v>280</v>
      </c>
      <c r="E77" s="3" t="s">
        <v>281</v>
      </c>
      <c r="F77" s="3" t="s">
        <v>22</v>
      </c>
      <c r="G77" s="16" t="s">
        <v>1536</v>
      </c>
      <c r="H77" s="3" t="s">
        <v>393</v>
      </c>
      <c r="I77" s="3" t="s">
        <v>287</v>
      </c>
      <c r="J77" s="3" t="s">
        <v>408</v>
      </c>
      <c r="K77" s="44">
        <f>Expenditures[[#This Row],[2019
 Total Budget]]-Expenditures[[#This Row],[Budget Adjustments]]</f>
        <v>8675</v>
      </c>
      <c r="L77" s="42"/>
      <c r="M77" s="12">
        <v>8675</v>
      </c>
      <c r="N77" s="12">
        <v>3747.13</v>
      </c>
      <c r="O77" s="12">
        <v>305.99</v>
      </c>
      <c r="P77" s="12">
        <v>2772.17</v>
      </c>
      <c r="Q77" s="36">
        <v>5150</v>
      </c>
      <c r="R77" s="12">
        <v>3985.34</v>
      </c>
      <c r="S77" s="12">
        <v>7217.54</v>
      </c>
      <c r="T77" s="4" t="s">
        <v>16</v>
      </c>
      <c r="U77" s="4" t="s">
        <v>16</v>
      </c>
      <c r="V77" s="4" t="s">
        <v>16</v>
      </c>
    </row>
    <row r="78" spans="1:22" ht="11.1" customHeight="1" x14ac:dyDescent="0.2">
      <c r="A78" s="3" t="s">
        <v>17</v>
      </c>
      <c r="B78" s="3" t="s">
        <v>409</v>
      </c>
      <c r="C78" s="3" t="s">
        <v>286</v>
      </c>
      <c r="D78" s="3" t="s">
        <v>280</v>
      </c>
      <c r="E78" s="3" t="s">
        <v>281</v>
      </c>
      <c r="F78" s="3" t="s">
        <v>22</v>
      </c>
      <c r="G78" s="16" t="s">
        <v>1536</v>
      </c>
      <c r="H78" s="3" t="s">
        <v>393</v>
      </c>
      <c r="I78" s="3" t="s">
        <v>287</v>
      </c>
      <c r="J78" s="3" t="s">
        <v>288</v>
      </c>
      <c r="K78" s="44">
        <f>Expenditures[[#This Row],[2019
 Total Budget]]-Expenditures[[#This Row],[Budget Adjustments]]</f>
        <v>2600</v>
      </c>
      <c r="L78" s="42"/>
      <c r="M78" s="12">
        <v>2600</v>
      </c>
      <c r="N78" s="12">
        <v>907.25</v>
      </c>
      <c r="O78" s="12">
        <v>439.51</v>
      </c>
      <c r="P78" s="12">
        <v>397.69</v>
      </c>
      <c r="Q78" s="36">
        <v>2386.04</v>
      </c>
      <c r="R78" s="12">
        <v>760.39</v>
      </c>
      <c r="S78" s="12">
        <v>2380.38</v>
      </c>
      <c r="T78" s="4" t="s">
        <v>16</v>
      </c>
      <c r="U78" s="4" t="s">
        <v>16</v>
      </c>
      <c r="V78" s="4" t="s">
        <v>16</v>
      </c>
    </row>
    <row r="79" spans="1:22" ht="11.1" customHeight="1" x14ac:dyDescent="0.2">
      <c r="A79" s="3" t="s">
        <v>17</v>
      </c>
      <c r="B79" s="3" t="s">
        <v>410</v>
      </c>
      <c r="C79" s="3" t="s">
        <v>411</v>
      </c>
      <c r="D79" s="3" t="s">
        <v>280</v>
      </c>
      <c r="E79" s="3" t="s">
        <v>281</v>
      </c>
      <c r="F79" s="3" t="s">
        <v>22</v>
      </c>
      <c r="G79" s="16" t="s">
        <v>1536</v>
      </c>
      <c r="H79" s="3" t="s">
        <v>393</v>
      </c>
      <c r="I79" s="3" t="s">
        <v>287</v>
      </c>
      <c r="J79" s="3" t="s">
        <v>412</v>
      </c>
      <c r="K79" s="44">
        <f>Expenditures[[#This Row],[2019
 Total Budget]]-Expenditures[[#This Row],[Budget Adjustments]]</f>
        <v>40000</v>
      </c>
      <c r="L79" s="42"/>
      <c r="M79" s="12">
        <v>40000</v>
      </c>
      <c r="N79" s="12">
        <v>13461.76</v>
      </c>
      <c r="O79" s="12">
        <v>0</v>
      </c>
      <c r="P79" s="12">
        <v>15115.48</v>
      </c>
      <c r="Q79" s="36">
        <v>36607.57</v>
      </c>
      <c r="R79" s="12">
        <v>12533.77</v>
      </c>
      <c r="S79" s="12">
        <v>36871.29</v>
      </c>
      <c r="T79" s="4" t="s">
        <v>16</v>
      </c>
      <c r="U79" s="4" t="s">
        <v>16</v>
      </c>
      <c r="V79" s="4" t="s">
        <v>16</v>
      </c>
    </row>
    <row r="80" spans="1:22" ht="11.1" customHeight="1" x14ac:dyDescent="0.2">
      <c r="A80" s="3" t="s">
        <v>17</v>
      </c>
      <c r="B80" s="3" t="s">
        <v>413</v>
      </c>
      <c r="C80" s="3" t="s">
        <v>314</v>
      </c>
      <c r="D80" s="3" t="s">
        <v>280</v>
      </c>
      <c r="E80" s="3" t="s">
        <v>281</v>
      </c>
      <c r="F80" s="3" t="s">
        <v>22</v>
      </c>
      <c r="G80" s="16" t="s">
        <v>1536</v>
      </c>
      <c r="H80" s="3" t="s">
        <v>393</v>
      </c>
      <c r="I80" s="3" t="s">
        <v>287</v>
      </c>
      <c r="J80" s="3" t="s">
        <v>291</v>
      </c>
      <c r="K80" s="44">
        <f>Expenditures[[#This Row],[2019
 Total Budget]]-Expenditures[[#This Row],[Budget Adjustments]]</f>
        <v>600</v>
      </c>
      <c r="L80" s="42"/>
      <c r="M80" s="12">
        <v>600</v>
      </c>
      <c r="N80" s="12">
        <v>263.81</v>
      </c>
      <c r="O80" s="12">
        <v>360.09</v>
      </c>
      <c r="P80" s="12">
        <v>262.8</v>
      </c>
      <c r="Q80" s="36">
        <v>1052.58</v>
      </c>
      <c r="R80" s="12">
        <v>523.6</v>
      </c>
      <c r="S80" s="12">
        <v>2572.38</v>
      </c>
      <c r="T80" s="4" t="s">
        <v>16</v>
      </c>
      <c r="U80" s="4" t="s">
        <v>16</v>
      </c>
      <c r="V80" s="4" t="s">
        <v>16</v>
      </c>
    </row>
    <row r="81" spans="1:22" ht="11.1" customHeight="1" x14ac:dyDescent="0.2">
      <c r="A81" s="3" t="s">
        <v>17</v>
      </c>
      <c r="B81" s="3" t="s">
        <v>414</v>
      </c>
      <c r="C81" s="3" t="s">
        <v>293</v>
      </c>
      <c r="D81" s="3" t="s">
        <v>280</v>
      </c>
      <c r="E81" s="3" t="s">
        <v>281</v>
      </c>
      <c r="F81" s="3" t="s">
        <v>22</v>
      </c>
      <c r="G81" s="16" t="s">
        <v>1536</v>
      </c>
      <c r="H81" s="3" t="s">
        <v>393</v>
      </c>
      <c r="I81" s="3" t="s">
        <v>287</v>
      </c>
      <c r="J81" s="3" t="s">
        <v>294</v>
      </c>
      <c r="K81" s="44">
        <f>Expenditures[[#This Row],[2019
 Total Budget]]-Expenditures[[#This Row],[Budget Adjustments]]</f>
        <v>4460</v>
      </c>
      <c r="L81" s="42"/>
      <c r="M81" s="12">
        <v>4460</v>
      </c>
      <c r="N81" s="12">
        <v>1425</v>
      </c>
      <c r="O81" s="12">
        <v>90</v>
      </c>
      <c r="P81" s="12">
        <v>1043.99</v>
      </c>
      <c r="Q81" s="36">
        <v>3733.12</v>
      </c>
      <c r="R81" s="12">
        <v>1275.1099999999999</v>
      </c>
      <c r="S81" s="12">
        <v>3074.99</v>
      </c>
      <c r="T81" s="4" t="s">
        <v>16</v>
      </c>
      <c r="U81" s="4" t="s">
        <v>16</v>
      </c>
      <c r="V81" s="4" t="s">
        <v>16</v>
      </c>
    </row>
    <row r="82" spans="1:22" ht="11.1" customHeight="1" x14ac:dyDescent="0.2">
      <c r="A82" s="3" t="s">
        <v>17</v>
      </c>
      <c r="B82" s="3" t="s">
        <v>415</v>
      </c>
      <c r="C82" s="3" t="s">
        <v>416</v>
      </c>
      <c r="D82" s="3" t="s">
        <v>280</v>
      </c>
      <c r="E82" s="3" t="s">
        <v>281</v>
      </c>
      <c r="F82" s="3" t="s">
        <v>22</v>
      </c>
      <c r="G82" s="16" t="s">
        <v>1536</v>
      </c>
      <c r="H82" s="3" t="s">
        <v>393</v>
      </c>
      <c r="I82" s="3" t="s">
        <v>287</v>
      </c>
      <c r="J82" s="3" t="s">
        <v>417</v>
      </c>
      <c r="K82" s="44">
        <f>Expenditures[[#This Row],[2019
 Total Budget]]-Expenditures[[#This Row],[Budget Adjustments]]</f>
        <v>1200</v>
      </c>
      <c r="L82" s="42"/>
      <c r="M82" s="12">
        <v>1200</v>
      </c>
      <c r="N82" s="12">
        <v>0</v>
      </c>
      <c r="O82" s="12">
        <v>0</v>
      </c>
      <c r="P82" s="12">
        <v>0</v>
      </c>
      <c r="Q82" s="36">
        <v>227.22</v>
      </c>
      <c r="R82" s="12">
        <v>150</v>
      </c>
      <c r="S82" s="12">
        <v>150</v>
      </c>
      <c r="T82" s="4" t="s">
        <v>16</v>
      </c>
      <c r="U82" s="4" t="s">
        <v>16</v>
      </c>
      <c r="V82" s="4" t="s">
        <v>16</v>
      </c>
    </row>
    <row r="83" spans="1:22" ht="11.1" customHeight="1" x14ac:dyDescent="0.2">
      <c r="A83" s="3" t="s">
        <v>17</v>
      </c>
      <c r="B83" s="3" t="s">
        <v>418</v>
      </c>
      <c r="C83" s="3" t="s">
        <v>419</v>
      </c>
      <c r="D83" s="3" t="s">
        <v>280</v>
      </c>
      <c r="E83" s="3" t="s">
        <v>281</v>
      </c>
      <c r="F83" s="3" t="s">
        <v>22</v>
      </c>
      <c r="G83" s="16" t="s">
        <v>1536</v>
      </c>
      <c r="H83" s="3" t="s">
        <v>393</v>
      </c>
      <c r="I83" s="3" t="s">
        <v>287</v>
      </c>
      <c r="J83" s="3" t="s">
        <v>420</v>
      </c>
      <c r="K83" s="44">
        <f>Expenditures[[#This Row],[2019
 Total Budget]]-Expenditures[[#This Row],[Budget Adjustments]]</f>
        <v>12000</v>
      </c>
      <c r="L83" s="42"/>
      <c r="M83" s="12">
        <v>12000</v>
      </c>
      <c r="N83" s="12">
        <v>0</v>
      </c>
      <c r="O83" s="12">
        <v>542.95000000000005</v>
      </c>
      <c r="P83" s="12">
        <v>275</v>
      </c>
      <c r="Q83" s="36">
        <v>2451.4899999999998</v>
      </c>
      <c r="R83" s="12">
        <v>6834.74</v>
      </c>
      <c r="S83" s="12">
        <v>11632.96</v>
      </c>
      <c r="T83" s="4" t="s">
        <v>16</v>
      </c>
      <c r="U83" s="4" t="s">
        <v>16</v>
      </c>
      <c r="V83" s="4" t="s">
        <v>16</v>
      </c>
    </row>
    <row r="84" spans="1:22" ht="11.1" customHeight="1" x14ac:dyDescent="0.2">
      <c r="A84" s="3" t="s">
        <v>17</v>
      </c>
      <c r="B84" s="3" t="s">
        <v>421</v>
      </c>
      <c r="C84" s="3" t="s">
        <v>340</v>
      </c>
      <c r="D84" s="3" t="s">
        <v>280</v>
      </c>
      <c r="E84" s="3" t="s">
        <v>281</v>
      </c>
      <c r="F84" s="3" t="s">
        <v>22</v>
      </c>
      <c r="G84" s="16" t="s">
        <v>1536</v>
      </c>
      <c r="H84" s="3" t="s">
        <v>393</v>
      </c>
      <c r="I84" s="3" t="s">
        <v>287</v>
      </c>
      <c r="J84" s="3" t="s">
        <v>341</v>
      </c>
      <c r="K84" s="44">
        <f>Expenditures[[#This Row],[2019
 Total Budget]]-Expenditures[[#This Row],[Budget Adjustments]]</f>
        <v>3235</v>
      </c>
      <c r="L84" s="42"/>
      <c r="M84" s="12">
        <v>3235</v>
      </c>
      <c r="N84" s="12">
        <v>736.47</v>
      </c>
      <c r="O84" s="12">
        <v>1301.22</v>
      </c>
      <c r="P84" s="12">
        <v>630.76</v>
      </c>
      <c r="Q84" s="36">
        <v>2634.66</v>
      </c>
      <c r="R84" s="12">
        <v>733.15</v>
      </c>
      <c r="S84" s="12">
        <v>2977.9</v>
      </c>
      <c r="T84" s="4" t="s">
        <v>16</v>
      </c>
      <c r="U84" s="4" t="s">
        <v>16</v>
      </c>
      <c r="V84" s="4" t="s">
        <v>16</v>
      </c>
    </row>
    <row r="85" spans="1:22" ht="11.1" customHeight="1" x14ac:dyDescent="0.2">
      <c r="A85" s="3" t="s">
        <v>17</v>
      </c>
      <c r="B85" s="3" t="s">
        <v>422</v>
      </c>
      <c r="C85" s="3" t="s">
        <v>296</v>
      </c>
      <c r="D85" s="3" t="s">
        <v>280</v>
      </c>
      <c r="E85" s="3" t="s">
        <v>281</v>
      </c>
      <c r="F85" s="3" t="s">
        <v>22</v>
      </c>
      <c r="G85" s="16" t="s">
        <v>1536</v>
      </c>
      <c r="H85" s="3" t="s">
        <v>393</v>
      </c>
      <c r="I85" s="3" t="s">
        <v>287</v>
      </c>
      <c r="J85" s="3" t="s">
        <v>297</v>
      </c>
      <c r="K85" s="44">
        <f>Expenditures[[#This Row],[2019
 Total Budget]]-Expenditures[[#This Row],[Budget Adjustments]]</f>
        <v>4200</v>
      </c>
      <c r="L85" s="42"/>
      <c r="M85" s="12">
        <v>4200</v>
      </c>
      <c r="N85" s="12">
        <v>798.82</v>
      </c>
      <c r="O85" s="12">
        <v>0</v>
      </c>
      <c r="P85" s="12">
        <v>260.5</v>
      </c>
      <c r="Q85" s="36">
        <v>2972.44</v>
      </c>
      <c r="R85" s="12">
        <v>256.49</v>
      </c>
      <c r="S85" s="12">
        <v>2963.52</v>
      </c>
      <c r="T85" s="4" t="s">
        <v>16</v>
      </c>
      <c r="U85" s="4" t="s">
        <v>16</v>
      </c>
      <c r="V85" s="4" t="s">
        <v>16</v>
      </c>
    </row>
    <row r="86" spans="1:22" ht="11.1" customHeight="1" x14ac:dyDescent="0.2">
      <c r="A86" s="3" t="s">
        <v>17</v>
      </c>
      <c r="B86" s="3" t="s">
        <v>423</v>
      </c>
      <c r="C86" s="3" t="s">
        <v>299</v>
      </c>
      <c r="D86" s="3" t="s">
        <v>280</v>
      </c>
      <c r="E86" s="3" t="s">
        <v>281</v>
      </c>
      <c r="F86" s="3" t="s">
        <v>22</v>
      </c>
      <c r="G86" s="16" t="s">
        <v>1536</v>
      </c>
      <c r="H86" s="3" t="s">
        <v>393</v>
      </c>
      <c r="I86" s="3" t="s">
        <v>287</v>
      </c>
      <c r="J86" s="3" t="s">
        <v>300</v>
      </c>
      <c r="K86" s="44">
        <f>Expenditures[[#This Row],[2019
 Total Budget]]-Expenditures[[#This Row],[Budget Adjustments]]</f>
        <v>7300</v>
      </c>
      <c r="L86" s="42"/>
      <c r="M86" s="12">
        <v>7300</v>
      </c>
      <c r="N86" s="12">
        <v>0</v>
      </c>
      <c r="O86" s="12">
        <v>4800</v>
      </c>
      <c r="P86" s="12">
        <v>0</v>
      </c>
      <c r="Q86" s="36">
        <v>1478</v>
      </c>
      <c r="R86" s="12">
        <v>0</v>
      </c>
      <c r="S86" s="12">
        <v>779</v>
      </c>
      <c r="T86" s="4" t="s">
        <v>16</v>
      </c>
      <c r="U86" s="4" t="s">
        <v>16</v>
      </c>
      <c r="V86" s="4" t="s">
        <v>16</v>
      </c>
    </row>
    <row r="87" spans="1:22" ht="11.1" customHeight="1" x14ac:dyDescent="0.2">
      <c r="A87" s="3" t="s">
        <v>17</v>
      </c>
      <c r="B87" s="3" t="s">
        <v>424</v>
      </c>
      <c r="C87" s="3" t="s">
        <v>302</v>
      </c>
      <c r="D87" s="3" t="s">
        <v>280</v>
      </c>
      <c r="E87" s="3" t="s">
        <v>281</v>
      </c>
      <c r="F87" s="3" t="s">
        <v>22</v>
      </c>
      <c r="G87" s="16" t="s">
        <v>1536</v>
      </c>
      <c r="H87" s="3" t="s">
        <v>393</v>
      </c>
      <c r="I87" s="3" t="s">
        <v>303</v>
      </c>
      <c r="J87" s="3" t="s">
        <v>304</v>
      </c>
      <c r="K87" s="44">
        <f>Expenditures[[#This Row],[2019
 Total Budget]]-Expenditures[[#This Row],[Budget Adjustments]]</f>
        <v>14357.560000000001</v>
      </c>
      <c r="L87" s="42">
        <v>4800</v>
      </c>
      <c r="M87" s="12">
        <v>19157.560000000001</v>
      </c>
      <c r="N87" s="12">
        <v>4142.5600000000004</v>
      </c>
      <c r="O87" s="12">
        <v>0</v>
      </c>
      <c r="P87" s="12">
        <v>3636.3</v>
      </c>
      <c r="Q87" s="36">
        <v>17217.43</v>
      </c>
      <c r="R87" s="12">
        <v>3626.54</v>
      </c>
      <c r="S87" s="12">
        <v>16456.29</v>
      </c>
      <c r="T87" s="4" t="s">
        <v>16</v>
      </c>
      <c r="U87" s="4" t="s">
        <v>16</v>
      </c>
      <c r="V87" s="4" t="s">
        <v>16</v>
      </c>
    </row>
    <row r="88" spans="1:22" ht="11.1" customHeight="1" x14ac:dyDescent="0.2">
      <c r="A88" s="3" t="s">
        <v>17</v>
      </c>
      <c r="B88" s="3" t="s">
        <v>425</v>
      </c>
      <c r="C88" s="3" t="s">
        <v>426</v>
      </c>
      <c r="D88" s="3" t="s">
        <v>280</v>
      </c>
      <c r="E88" s="3" t="s">
        <v>281</v>
      </c>
      <c r="F88" s="3" t="s">
        <v>22</v>
      </c>
      <c r="G88" s="16" t="s">
        <v>1536</v>
      </c>
      <c r="H88" s="3" t="s">
        <v>427</v>
      </c>
      <c r="I88" s="3" t="s">
        <v>283</v>
      </c>
      <c r="J88" s="3" t="s">
        <v>428</v>
      </c>
      <c r="K88" s="44">
        <f>Expenditures[[#This Row],[2019
 Total Budget]]-Expenditures[[#This Row],[Budget Adjustments]]</f>
        <v>0</v>
      </c>
      <c r="L88" s="42"/>
      <c r="M88" s="12">
        <v>0</v>
      </c>
      <c r="N88" s="12">
        <v>0</v>
      </c>
      <c r="O88" s="12">
        <v>0</v>
      </c>
      <c r="P88" s="12">
        <v>0</v>
      </c>
      <c r="Q88" s="36">
        <v>0</v>
      </c>
      <c r="R88" s="12">
        <v>0</v>
      </c>
      <c r="S88" s="12">
        <v>0</v>
      </c>
      <c r="T88" s="4" t="s">
        <v>16</v>
      </c>
      <c r="U88" s="4" t="s">
        <v>16</v>
      </c>
      <c r="V88" s="4" t="s">
        <v>16</v>
      </c>
    </row>
    <row r="89" spans="1:22" ht="11.1" customHeight="1" x14ac:dyDescent="0.2">
      <c r="A89" s="3" t="s">
        <v>17</v>
      </c>
      <c r="B89" s="3" t="s">
        <v>429</v>
      </c>
      <c r="C89" s="3" t="s">
        <v>307</v>
      </c>
      <c r="D89" s="3" t="s">
        <v>280</v>
      </c>
      <c r="E89" s="3" t="s">
        <v>281</v>
      </c>
      <c r="F89" s="3" t="s">
        <v>22</v>
      </c>
      <c r="G89" s="16" t="s">
        <v>1536</v>
      </c>
      <c r="H89" s="3" t="s">
        <v>427</v>
      </c>
      <c r="I89" s="3" t="s">
        <v>283</v>
      </c>
      <c r="J89" s="3" t="s">
        <v>308</v>
      </c>
      <c r="K89" s="44">
        <f>Expenditures[[#This Row],[2019
 Total Budget]]-Expenditures[[#This Row],[Budget Adjustments]]</f>
        <v>16187.8</v>
      </c>
      <c r="L89" s="42"/>
      <c r="M89" s="12">
        <v>16187.8</v>
      </c>
      <c r="N89" s="12">
        <v>3796.67</v>
      </c>
      <c r="O89" s="12">
        <v>0</v>
      </c>
      <c r="P89" s="12">
        <v>3387.72</v>
      </c>
      <c r="Q89" s="36">
        <v>12745.15</v>
      </c>
      <c r="R89" s="12">
        <v>3156.56</v>
      </c>
      <c r="S89" s="12">
        <v>13000.24</v>
      </c>
      <c r="T89" s="4" t="s">
        <v>16</v>
      </c>
      <c r="U89" s="4" t="s">
        <v>16</v>
      </c>
      <c r="V89" s="4" t="s">
        <v>16</v>
      </c>
    </row>
    <row r="90" spans="1:22" ht="11.1" customHeight="1" x14ac:dyDescent="0.2">
      <c r="A90" s="3" t="s">
        <v>17</v>
      </c>
      <c r="B90" s="3" t="s">
        <v>430</v>
      </c>
      <c r="C90" s="3" t="s">
        <v>333</v>
      </c>
      <c r="D90" s="3" t="s">
        <v>280</v>
      </c>
      <c r="E90" s="3" t="s">
        <v>281</v>
      </c>
      <c r="F90" s="3" t="s">
        <v>22</v>
      </c>
      <c r="G90" s="16" t="s">
        <v>1536</v>
      </c>
      <c r="H90" s="3" t="s">
        <v>427</v>
      </c>
      <c r="I90" s="3" t="s">
        <v>334</v>
      </c>
      <c r="J90" s="3" t="s">
        <v>335</v>
      </c>
      <c r="K90" s="44">
        <f>Expenditures[[#This Row],[2019
 Total Budget]]-Expenditures[[#This Row],[Budget Adjustments]]</f>
        <v>1000</v>
      </c>
      <c r="L90" s="42"/>
      <c r="M90" s="12">
        <v>1000</v>
      </c>
      <c r="N90" s="12">
        <v>0</v>
      </c>
      <c r="O90" s="12">
        <v>0</v>
      </c>
      <c r="P90" s="12">
        <v>0</v>
      </c>
      <c r="Q90" s="36">
        <v>499.99</v>
      </c>
      <c r="R90" s="12">
        <v>0</v>
      </c>
      <c r="S90" s="12">
        <v>0</v>
      </c>
      <c r="T90" s="4" t="s">
        <v>16</v>
      </c>
      <c r="U90" s="4" t="s">
        <v>16</v>
      </c>
      <c r="V90" s="4" t="s">
        <v>16</v>
      </c>
    </row>
    <row r="91" spans="1:22" ht="11.1" customHeight="1" x14ac:dyDescent="0.2">
      <c r="A91" s="3" t="s">
        <v>17</v>
      </c>
      <c r="B91" s="3" t="s">
        <v>431</v>
      </c>
      <c r="C91" s="3" t="s">
        <v>432</v>
      </c>
      <c r="D91" s="3" t="s">
        <v>280</v>
      </c>
      <c r="E91" s="3" t="s">
        <v>281</v>
      </c>
      <c r="F91" s="3" t="s">
        <v>22</v>
      </c>
      <c r="G91" s="16" t="s">
        <v>1536</v>
      </c>
      <c r="H91" s="3" t="s">
        <v>427</v>
      </c>
      <c r="I91" s="3" t="s">
        <v>287</v>
      </c>
      <c r="J91" s="3" t="s">
        <v>350</v>
      </c>
      <c r="K91" s="44">
        <f>Expenditures[[#This Row],[2019
 Total Budget]]-Expenditures[[#This Row],[Budget Adjustments]]</f>
        <v>1000</v>
      </c>
      <c r="L91" s="42"/>
      <c r="M91" s="12">
        <v>1000</v>
      </c>
      <c r="N91" s="12">
        <v>48.4</v>
      </c>
      <c r="O91" s="12">
        <v>300</v>
      </c>
      <c r="P91" s="12">
        <v>278.38</v>
      </c>
      <c r="Q91" s="36">
        <v>509.6</v>
      </c>
      <c r="R91" s="12">
        <v>141.11000000000001</v>
      </c>
      <c r="S91" s="12">
        <v>981.1</v>
      </c>
      <c r="T91" s="4" t="s">
        <v>16</v>
      </c>
      <c r="U91" s="4" t="s">
        <v>16</v>
      </c>
      <c r="V91" s="4" t="s">
        <v>16</v>
      </c>
    </row>
    <row r="92" spans="1:22" ht="11.1" customHeight="1" x14ac:dyDescent="0.2">
      <c r="A92" s="3" t="s">
        <v>17</v>
      </c>
      <c r="B92" s="3" t="s">
        <v>433</v>
      </c>
      <c r="C92" s="3" t="s">
        <v>404</v>
      </c>
      <c r="D92" s="3" t="s">
        <v>280</v>
      </c>
      <c r="E92" s="3" t="s">
        <v>281</v>
      </c>
      <c r="F92" s="3" t="s">
        <v>22</v>
      </c>
      <c r="G92" s="16" t="s">
        <v>1536</v>
      </c>
      <c r="H92" s="3" t="s">
        <v>427</v>
      </c>
      <c r="I92" s="3" t="s">
        <v>287</v>
      </c>
      <c r="J92" s="3" t="s">
        <v>405</v>
      </c>
      <c r="K92" s="44">
        <f>Expenditures[[#This Row],[2019
 Total Budget]]-Expenditures[[#This Row],[Budget Adjustments]]</f>
        <v>2000</v>
      </c>
      <c r="L92" s="42">
        <v>1624.6</v>
      </c>
      <c r="M92" s="12">
        <v>3624.6</v>
      </c>
      <c r="N92" s="12">
        <v>1990.52</v>
      </c>
      <c r="O92" s="12">
        <v>0</v>
      </c>
      <c r="P92" s="12">
        <v>1270.56</v>
      </c>
      <c r="Q92" s="36">
        <v>1603.4</v>
      </c>
      <c r="R92" s="12">
        <v>247.81</v>
      </c>
      <c r="S92" s="12">
        <v>1492.28</v>
      </c>
      <c r="T92" s="4" t="s">
        <v>16</v>
      </c>
      <c r="U92" s="4" t="s">
        <v>16</v>
      </c>
      <c r="V92" s="4" t="s">
        <v>16</v>
      </c>
    </row>
    <row r="93" spans="1:22" ht="11.1" customHeight="1" x14ac:dyDescent="0.2">
      <c r="A93" s="3" t="s">
        <v>17</v>
      </c>
      <c r="B93" s="3" t="s">
        <v>434</v>
      </c>
      <c r="C93" s="3" t="s">
        <v>411</v>
      </c>
      <c r="D93" s="3" t="s">
        <v>280</v>
      </c>
      <c r="E93" s="3" t="s">
        <v>281</v>
      </c>
      <c r="F93" s="3" t="s">
        <v>22</v>
      </c>
      <c r="G93" s="16" t="s">
        <v>1536</v>
      </c>
      <c r="H93" s="3" t="s">
        <v>427</v>
      </c>
      <c r="I93" s="3" t="s">
        <v>287</v>
      </c>
      <c r="J93" s="3" t="s">
        <v>412</v>
      </c>
      <c r="K93" s="44">
        <f>Expenditures[[#This Row],[2019
 Total Budget]]-Expenditures[[#This Row],[Budget Adjustments]]</f>
        <v>25000</v>
      </c>
      <c r="L93" s="42"/>
      <c r="M93" s="12">
        <v>25000</v>
      </c>
      <c r="N93" s="12">
        <v>4631.28</v>
      </c>
      <c r="O93" s="12">
        <v>0</v>
      </c>
      <c r="P93" s="12">
        <v>6668.62</v>
      </c>
      <c r="Q93" s="36">
        <v>22312.18</v>
      </c>
      <c r="R93" s="12">
        <v>7117.08</v>
      </c>
      <c r="S93" s="12">
        <v>20028.34</v>
      </c>
      <c r="T93" s="4" t="s">
        <v>16</v>
      </c>
      <c r="U93" s="4" t="s">
        <v>16</v>
      </c>
      <c r="V93" s="4" t="s">
        <v>16</v>
      </c>
    </row>
    <row r="94" spans="1:22" ht="11.1" customHeight="1" x14ac:dyDescent="0.2">
      <c r="A94" s="3" t="s">
        <v>17</v>
      </c>
      <c r="B94" s="3" t="s">
        <v>435</v>
      </c>
      <c r="C94" s="3" t="s">
        <v>314</v>
      </c>
      <c r="D94" s="3" t="s">
        <v>280</v>
      </c>
      <c r="E94" s="3" t="s">
        <v>281</v>
      </c>
      <c r="F94" s="3" t="s">
        <v>22</v>
      </c>
      <c r="G94" s="16" t="s">
        <v>1536</v>
      </c>
      <c r="H94" s="3" t="s">
        <v>427</v>
      </c>
      <c r="I94" s="3" t="s">
        <v>287</v>
      </c>
      <c r="J94" s="3" t="s">
        <v>291</v>
      </c>
      <c r="K94" s="44">
        <f>Expenditures[[#This Row],[2019
 Total Budget]]-Expenditures[[#This Row],[Budget Adjustments]]</f>
        <v>0</v>
      </c>
      <c r="L94" s="42"/>
      <c r="M94" s="12">
        <v>0</v>
      </c>
      <c r="N94" s="12">
        <v>0</v>
      </c>
      <c r="O94" s="12">
        <v>0</v>
      </c>
      <c r="P94" s="12">
        <v>0</v>
      </c>
      <c r="Q94" s="36">
        <v>0</v>
      </c>
      <c r="R94" s="12">
        <v>1749.61</v>
      </c>
      <c r="S94" s="12">
        <v>7984.49</v>
      </c>
      <c r="T94" s="4" t="s">
        <v>16</v>
      </c>
      <c r="U94" s="4" t="s">
        <v>16</v>
      </c>
      <c r="V94" s="4" t="s">
        <v>16</v>
      </c>
    </row>
    <row r="95" spans="1:22" ht="11.1" customHeight="1" x14ac:dyDescent="0.2">
      <c r="A95" s="3" t="s">
        <v>17</v>
      </c>
      <c r="B95" s="3" t="s">
        <v>436</v>
      </c>
      <c r="C95" s="3" t="s">
        <v>293</v>
      </c>
      <c r="D95" s="3" t="s">
        <v>280</v>
      </c>
      <c r="E95" s="3" t="s">
        <v>281</v>
      </c>
      <c r="F95" s="3" t="s">
        <v>22</v>
      </c>
      <c r="G95" s="16" t="s">
        <v>1536</v>
      </c>
      <c r="H95" s="3" t="s">
        <v>427</v>
      </c>
      <c r="I95" s="3" t="s">
        <v>287</v>
      </c>
      <c r="J95" s="3" t="s">
        <v>294</v>
      </c>
      <c r="K95" s="44">
        <f>Expenditures[[#This Row],[2019
 Total Budget]]-Expenditures[[#This Row],[Budget Adjustments]]</f>
        <v>7450</v>
      </c>
      <c r="L95" s="42"/>
      <c r="M95" s="12">
        <v>7450</v>
      </c>
      <c r="N95" s="12">
        <v>0</v>
      </c>
      <c r="O95" s="12">
        <v>0</v>
      </c>
      <c r="P95" s="12">
        <v>1926.71</v>
      </c>
      <c r="Q95" s="36">
        <v>11540.41</v>
      </c>
      <c r="R95" s="12">
        <v>155</v>
      </c>
      <c r="S95" s="12">
        <v>1050.95</v>
      </c>
      <c r="T95" s="4" t="s">
        <v>16</v>
      </c>
      <c r="U95" s="4" t="s">
        <v>16</v>
      </c>
      <c r="V95" s="4" t="s">
        <v>16</v>
      </c>
    </row>
    <row r="96" spans="1:22" ht="11.1" customHeight="1" x14ac:dyDescent="0.2">
      <c r="A96" s="3" t="s">
        <v>17</v>
      </c>
      <c r="B96" s="3" t="s">
        <v>437</v>
      </c>
      <c r="C96" s="3" t="s">
        <v>419</v>
      </c>
      <c r="D96" s="3" t="s">
        <v>280</v>
      </c>
      <c r="E96" s="3" t="s">
        <v>281</v>
      </c>
      <c r="F96" s="3" t="s">
        <v>22</v>
      </c>
      <c r="G96" s="16" t="s">
        <v>1536</v>
      </c>
      <c r="H96" s="3" t="s">
        <v>427</v>
      </c>
      <c r="I96" s="3" t="s">
        <v>287</v>
      </c>
      <c r="J96" s="3" t="s">
        <v>420</v>
      </c>
      <c r="K96" s="44">
        <f>Expenditures[[#This Row],[2019
 Total Budget]]-Expenditures[[#This Row],[Budget Adjustments]]</f>
        <v>5000</v>
      </c>
      <c r="L96" s="42"/>
      <c r="M96" s="12">
        <v>5000</v>
      </c>
      <c r="N96" s="12">
        <v>0</v>
      </c>
      <c r="O96" s="12">
        <v>0</v>
      </c>
      <c r="P96" s="12">
        <v>0</v>
      </c>
      <c r="Q96" s="36">
        <v>5000.0200000000004</v>
      </c>
      <c r="R96" s="12">
        <v>477.87</v>
      </c>
      <c r="S96" s="12">
        <v>2450.85</v>
      </c>
      <c r="T96" s="4" t="s">
        <v>16</v>
      </c>
      <c r="U96" s="4" t="s">
        <v>16</v>
      </c>
      <c r="V96" s="4" t="s">
        <v>16</v>
      </c>
    </row>
    <row r="97" spans="1:22" ht="11.1" customHeight="1" x14ac:dyDescent="0.2">
      <c r="A97" s="3" t="s">
        <v>17</v>
      </c>
      <c r="B97" s="3" t="s">
        <v>438</v>
      </c>
      <c r="C97" s="3" t="s">
        <v>302</v>
      </c>
      <c r="D97" s="3" t="s">
        <v>280</v>
      </c>
      <c r="E97" s="3" t="s">
        <v>281</v>
      </c>
      <c r="F97" s="3" t="s">
        <v>22</v>
      </c>
      <c r="G97" s="16" t="s">
        <v>1536</v>
      </c>
      <c r="H97" s="3" t="s">
        <v>427</v>
      </c>
      <c r="I97" s="3" t="s">
        <v>303</v>
      </c>
      <c r="J97" s="3" t="s">
        <v>304</v>
      </c>
      <c r="K97" s="44">
        <f>Expenditures[[#This Row],[2019
 Total Budget]]-Expenditures[[#This Row],[Budget Adjustments]]</f>
        <v>1238.3800000000001</v>
      </c>
      <c r="L97" s="42"/>
      <c r="M97" s="12">
        <v>1238.3800000000001</v>
      </c>
      <c r="N97" s="12">
        <v>290.52999999999997</v>
      </c>
      <c r="O97" s="12">
        <v>0</v>
      </c>
      <c r="P97" s="12">
        <v>259.12</v>
      </c>
      <c r="Q97" s="36">
        <v>975.01</v>
      </c>
      <c r="R97" s="12">
        <v>241.48</v>
      </c>
      <c r="S97" s="12">
        <v>994.42</v>
      </c>
      <c r="T97" s="4" t="s">
        <v>16</v>
      </c>
      <c r="U97" s="4" t="s">
        <v>16</v>
      </c>
      <c r="V97" s="4" t="s">
        <v>16</v>
      </c>
    </row>
    <row r="98" spans="1:22" ht="11.1" customHeight="1" x14ac:dyDescent="0.2">
      <c r="A98" s="3" t="s">
        <v>17</v>
      </c>
      <c r="B98" s="3" t="s">
        <v>439</v>
      </c>
      <c r="C98" s="3" t="s">
        <v>279</v>
      </c>
      <c r="D98" s="3" t="s">
        <v>280</v>
      </c>
      <c r="E98" s="3" t="s">
        <v>281</v>
      </c>
      <c r="F98" s="3" t="s">
        <v>22</v>
      </c>
      <c r="G98" s="16" t="s">
        <v>1536</v>
      </c>
      <c r="H98" s="3" t="s">
        <v>440</v>
      </c>
      <c r="I98" s="3" t="s">
        <v>283</v>
      </c>
      <c r="J98" s="3" t="s">
        <v>284</v>
      </c>
      <c r="K98" s="44">
        <f>Expenditures[[#This Row],[2019
 Total Budget]]-Expenditures[[#This Row],[Budget Adjustments]]</f>
        <v>73720.5</v>
      </c>
      <c r="L98" s="42"/>
      <c r="M98" s="12">
        <v>73720.5</v>
      </c>
      <c r="N98" s="12">
        <v>11863.16</v>
      </c>
      <c r="O98" s="12">
        <v>0</v>
      </c>
      <c r="P98" s="12">
        <v>16614.72</v>
      </c>
      <c r="Q98" s="36">
        <v>72274.490000000005</v>
      </c>
      <c r="R98" s="12">
        <v>16351.7</v>
      </c>
      <c r="S98" s="12">
        <v>70857.34</v>
      </c>
      <c r="T98" s="4" t="s">
        <v>16</v>
      </c>
      <c r="U98" s="4" t="s">
        <v>16</v>
      </c>
      <c r="V98" s="4" t="s">
        <v>16</v>
      </c>
    </row>
    <row r="99" spans="1:22" ht="11.1" customHeight="1" x14ac:dyDescent="0.2">
      <c r="A99" s="3" t="s">
        <v>17</v>
      </c>
      <c r="B99" s="3" t="s">
        <v>441</v>
      </c>
      <c r="C99" s="3" t="s">
        <v>426</v>
      </c>
      <c r="D99" s="3" t="s">
        <v>280</v>
      </c>
      <c r="E99" s="3" t="s">
        <v>281</v>
      </c>
      <c r="F99" s="3" t="s">
        <v>22</v>
      </c>
      <c r="G99" s="16" t="s">
        <v>1536</v>
      </c>
      <c r="H99" s="3" t="s">
        <v>440</v>
      </c>
      <c r="I99" s="3" t="s">
        <v>283</v>
      </c>
      <c r="J99" s="3" t="s">
        <v>428</v>
      </c>
      <c r="K99" s="44">
        <f>Expenditures[[#This Row],[2019
 Total Budget]]-Expenditures[[#This Row],[Budget Adjustments]]</f>
        <v>141947.16</v>
      </c>
      <c r="L99" s="42"/>
      <c r="M99" s="12">
        <v>141947.16</v>
      </c>
      <c r="N99" s="12">
        <v>33186.58</v>
      </c>
      <c r="O99" s="12">
        <v>0</v>
      </c>
      <c r="P99" s="12">
        <v>26801.599999999999</v>
      </c>
      <c r="Q99" s="36">
        <v>102779.27</v>
      </c>
      <c r="R99" s="12">
        <v>26275.25</v>
      </c>
      <c r="S99" s="12">
        <v>113092.55</v>
      </c>
      <c r="T99" s="4" t="s">
        <v>16</v>
      </c>
      <c r="U99" s="4" t="s">
        <v>16</v>
      </c>
      <c r="V99" s="4" t="s">
        <v>16</v>
      </c>
    </row>
    <row r="100" spans="1:22" ht="11.1" customHeight="1" x14ac:dyDescent="0.2">
      <c r="A100" s="3" t="s">
        <v>17</v>
      </c>
      <c r="B100" s="3" t="s">
        <v>442</v>
      </c>
      <c r="C100" s="3" t="s">
        <v>329</v>
      </c>
      <c r="D100" s="3" t="s">
        <v>280</v>
      </c>
      <c r="E100" s="3" t="s">
        <v>281</v>
      </c>
      <c r="F100" s="3" t="s">
        <v>22</v>
      </c>
      <c r="G100" s="16" t="s">
        <v>1536</v>
      </c>
      <c r="H100" s="3" t="s">
        <v>440</v>
      </c>
      <c r="I100" s="3" t="s">
        <v>283</v>
      </c>
      <c r="J100" s="3" t="s">
        <v>330</v>
      </c>
      <c r="K100" s="44">
        <f>Expenditures[[#This Row],[2019
 Total Budget]]-Expenditures[[#This Row],[Budget Adjustments]]</f>
        <v>5000</v>
      </c>
      <c r="L100" s="42"/>
      <c r="M100" s="12">
        <v>5000</v>
      </c>
      <c r="N100" s="12">
        <v>836.91</v>
      </c>
      <c r="O100" s="12">
        <v>0</v>
      </c>
      <c r="P100" s="12">
        <v>526.54</v>
      </c>
      <c r="Q100" s="36">
        <v>1838.31</v>
      </c>
      <c r="R100" s="12">
        <v>60.77</v>
      </c>
      <c r="S100" s="12">
        <v>558.27</v>
      </c>
      <c r="T100" s="4" t="s">
        <v>16</v>
      </c>
      <c r="U100" s="4" t="s">
        <v>16</v>
      </c>
      <c r="V100" s="4" t="s">
        <v>16</v>
      </c>
    </row>
    <row r="101" spans="1:22" ht="11.1" customHeight="1" x14ac:dyDescent="0.2">
      <c r="A101" s="3" t="s">
        <v>17</v>
      </c>
      <c r="B101" s="3" t="s">
        <v>443</v>
      </c>
      <c r="C101" s="3" t="s">
        <v>444</v>
      </c>
      <c r="D101" s="3" t="s">
        <v>280</v>
      </c>
      <c r="E101" s="3" t="s">
        <v>281</v>
      </c>
      <c r="F101" s="3" t="s">
        <v>22</v>
      </c>
      <c r="G101" s="16" t="s">
        <v>1536</v>
      </c>
      <c r="H101" s="3" t="s">
        <v>440</v>
      </c>
      <c r="I101" s="3" t="s">
        <v>283</v>
      </c>
      <c r="J101" s="3" t="s">
        <v>311</v>
      </c>
      <c r="K101" s="44">
        <f>Expenditures[[#This Row],[2019
 Total Budget]]-Expenditures[[#This Row],[Budget Adjustments]]</f>
        <v>10290</v>
      </c>
      <c r="L101" s="42"/>
      <c r="M101" s="12">
        <v>10290</v>
      </c>
      <c r="N101" s="12">
        <v>2000</v>
      </c>
      <c r="O101" s="12">
        <v>0</v>
      </c>
      <c r="P101" s="12">
        <v>1000</v>
      </c>
      <c r="Q101" s="36">
        <v>6722.5</v>
      </c>
      <c r="R101" s="12">
        <v>480</v>
      </c>
      <c r="S101" s="12">
        <v>8210</v>
      </c>
      <c r="T101" s="4" t="s">
        <v>16</v>
      </c>
      <c r="U101" s="4" t="s">
        <v>16</v>
      </c>
      <c r="V101" s="4" t="s">
        <v>16</v>
      </c>
    </row>
    <row r="102" spans="1:22" ht="11.1" customHeight="1" x14ac:dyDescent="0.2">
      <c r="A102" s="3" t="s">
        <v>17</v>
      </c>
      <c r="B102" s="3" t="s">
        <v>445</v>
      </c>
      <c r="C102" s="3" t="s">
        <v>446</v>
      </c>
      <c r="D102" s="3" t="s">
        <v>280</v>
      </c>
      <c r="E102" s="3" t="s">
        <v>281</v>
      </c>
      <c r="F102" s="3" t="s">
        <v>22</v>
      </c>
      <c r="G102" s="16" t="s">
        <v>1536</v>
      </c>
      <c r="H102" s="3" t="s">
        <v>440</v>
      </c>
      <c r="I102" s="3" t="s">
        <v>283</v>
      </c>
      <c r="J102" s="3" t="s">
        <v>447</v>
      </c>
      <c r="K102" s="44">
        <f>Expenditures[[#This Row],[2019
 Total Budget]]-Expenditures[[#This Row],[Budget Adjustments]]</f>
        <v>939.6</v>
      </c>
      <c r="L102" s="42"/>
      <c r="M102" s="12">
        <v>939.6</v>
      </c>
      <c r="N102" s="12">
        <v>165.2</v>
      </c>
      <c r="O102" s="12">
        <v>0</v>
      </c>
      <c r="P102" s="12">
        <v>168</v>
      </c>
      <c r="Q102" s="36">
        <v>730.8</v>
      </c>
      <c r="R102" s="12">
        <v>168</v>
      </c>
      <c r="S102" s="12">
        <v>728</v>
      </c>
      <c r="T102" s="4" t="s">
        <v>16</v>
      </c>
      <c r="U102" s="4" t="s">
        <v>16</v>
      </c>
      <c r="V102" s="4" t="s">
        <v>16</v>
      </c>
    </row>
    <row r="103" spans="1:22" ht="11.1" customHeight="1" x14ac:dyDescent="0.2">
      <c r="A103" s="3" t="s">
        <v>17</v>
      </c>
      <c r="B103" s="3" t="s">
        <v>448</v>
      </c>
      <c r="C103" s="3" t="s">
        <v>333</v>
      </c>
      <c r="D103" s="3" t="s">
        <v>280</v>
      </c>
      <c r="E103" s="3" t="s">
        <v>281</v>
      </c>
      <c r="F103" s="3" t="s">
        <v>22</v>
      </c>
      <c r="G103" s="16" t="s">
        <v>1536</v>
      </c>
      <c r="H103" s="3" t="s">
        <v>440</v>
      </c>
      <c r="I103" s="3" t="s">
        <v>334</v>
      </c>
      <c r="J103" s="3" t="s">
        <v>335</v>
      </c>
      <c r="K103" s="44">
        <f>Expenditures[[#This Row],[2019
 Total Budget]]-Expenditures[[#This Row],[Budget Adjustments]]</f>
        <v>1500</v>
      </c>
      <c r="L103" s="42"/>
      <c r="M103" s="12">
        <v>1500</v>
      </c>
      <c r="N103" s="12">
        <v>0</v>
      </c>
      <c r="O103" s="12">
        <v>0</v>
      </c>
      <c r="P103" s="12">
        <v>0</v>
      </c>
      <c r="Q103" s="36">
        <v>0</v>
      </c>
      <c r="R103" s="12">
        <v>0</v>
      </c>
      <c r="S103" s="12">
        <v>0</v>
      </c>
      <c r="T103" s="4" t="s">
        <v>16</v>
      </c>
      <c r="U103" s="4" t="s">
        <v>16</v>
      </c>
      <c r="V103" s="4" t="s">
        <v>16</v>
      </c>
    </row>
    <row r="104" spans="1:22" ht="11.1" customHeight="1" x14ac:dyDescent="0.2">
      <c r="A104" s="3" t="s">
        <v>17</v>
      </c>
      <c r="B104" s="3" t="s">
        <v>449</v>
      </c>
      <c r="C104" s="3" t="s">
        <v>399</v>
      </c>
      <c r="D104" s="3" t="s">
        <v>280</v>
      </c>
      <c r="E104" s="3" t="s">
        <v>281</v>
      </c>
      <c r="F104" s="3" t="s">
        <v>22</v>
      </c>
      <c r="G104" s="16" t="s">
        <v>1536</v>
      </c>
      <c r="H104" s="3" t="s">
        <v>440</v>
      </c>
      <c r="I104" s="3" t="s">
        <v>287</v>
      </c>
      <c r="J104" s="3" t="s">
        <v>400</v>
      </c>
      <c r="K104" s="44">
        <f>Expenditures[[#This Row],[2019
 Total Budget]]-Expenditures[[#This Row],[Budget Adjustments]]</f>
        <v>2196</v>
      </c>
      <c r="L104" s="42"/>
      <c r="M104" s="12">
        <v>2196</v>
      </c>
      <c r="N104" s="12">
        <v>589.36</v>
      </c>
      <c r="O104" s="12">
        <v>0</v>
      </c>
      <c r="P104" s="12">
        <v>506.4</v>
      </c>
      <c r="Q104" s="36">
        <v>1775.49</v>
      </c>
      <c r="R104" s="12">
        <v>423.37</v>
      </c>
      <c r="S104" s="12">
        <v>1865.78</v>
      </c>
      <c r="T104" s="4" t="s">
        <v>16</v>
      </c>
      <c r="U104" s="4" t="s">
        <v>16</v>
      </c>
      <c r="V104" s="4" t="s">
        <v>16</v>
      </c>
    </row>
    <row r="105" spans="1:22" ht="11.1" customHeight="1" x14ac:dyDescent="0.2">
      <c r="A105" s="3" t="s">
        <v>17</v>
      </c>
      <c r="B105" s="3" t="s">
        <v>450</v>
      </c>
      <c r="C105" s="3" t="s">
        <v>349</v>
      </c>
      <c r="D105" s="3" t="s">
        <v>280</v>
      </c>
      <c r="E105" s="3" t="s">
        <v>281</v>
      </c>
      <c r="F105" s="3" t="s">
        <v>22</v>
      </c>
      <c r="G105" s="16" t="s">
        <v>1536</v>
      </c>
      <c r="H105" s="3" t="s">
        <v>440</v>
      </c>
      <c r="I105" s="3" t="s">
        <v>287</v>
      </c>
      <c r="J105" s="3" t="s">
        <v>350</v>
      </c>
      <c r="K105" s="44">
        <f>Expenditures[[#This Row],[2019
 Total Budget]]-Expenditures[[#This Row],[Budget Adjustments]]</f>
        <v>7000</v>
      </c>
      <c r="L105" s="42"/>
      <c r="M105" s="12">
        <v>7000</v>
      </c>
      <c r="N105" s="12">
        <v>4265.13</v>
      </c>
      <c r="O105" s="12">
        <v>86.75</v>
      </c>
      <c r="P105" s="12">
        <v>1683.59</v>
      </c>
      <c r="Q105" s="36">
        <v>9796.36</v>
      </c>
      <c r="R105" s="12">
        <v>5251.31</v>
      </c>
      <c r="S105" s="12">
        <v>7610.96</v>
      </c>
      <c r="T105" s="4" t="s">
        <v>16</v>
      </c>
      <c r="U105" s="4" t="s">
        <v>16</v>
      </c>
      <c r="V105" s="4" t="s">
        <v>16</v>
      </c>
    </row>
    <row r="106" spans="1:22" ht="11.1" customHeight="1" x14ac:dyDescent="0.2">
      <c r="A106" s="3" t="s">
        <v>17</v>
      </c>
      <c r="B106" s="3" t="s">
        <v>451</v>
      </c>
      <c r="C106" s="3" t="s">
        <v>407</v>
      </c>
      <c r="D106" s="3" t="s">
        <v>280</v>
      </c>
      <c r="E106" s="3" t="s">
        <v>281</v>
      </c>
      <c r="F106" s="3" t="s">
        <v>22</v>
      </c>
      <c r="G106" s="16" t="s">
        <v>1536</v>
      </c>
      <c r="H106" s="3" t="s">
        <v>440</v>
      </c>
      <c r="I106" s="3" t="s">
        <v>287</v>
      </c>
      <c r="J106" s="3" t="s">
        <v>408</v>
      </c>
      <c r="K106" s="44">
        <f>Expenditures[[#This Row],[2019
 Total Budget]]-Expenditures[[#This Row],[Budget Adjustments]]</f>
        <v>0</v>
      </c>
      <c r="L106" s="42"/>
      <c r="M106" s="12">
        <v>0</v>
      </c>
      <c r="N106" s="12">
        <v>0</v>
      </c>
      <c r="O106" s="12">
        <v>0</v>
      </c>
      <c r="P106" s="12">
        <v>0</v>
      </c>
      <c r="Q106" s="36">
        <v>0</v>
      </c>
      <c r="R106" s="12">
        <v>0</v>
      </c>
      <c r="S106" s="12">
        <v>0</v>
      </c>
      <c r="T106" s="4" t="s">
        <v>16</v>
      </c>
      <c r="U106" s="4" t="s">
        <v>16</v>
      </c>
      <c r="V106" s="4" t="s">
        <v>16</v>
      </c>
    </row>
    <row r="107" spans="1:22" ht="11.1" customHeight="1" x14ac:dyDescent="0.2">
      <c r="A107" s="3" t="s">
        <v>17</v>
      </c>
      <c r="B107" s="3" t="s">
        <v>452</v>
      </c>
      <c r="C107" s="3" t="s">
        <v>314</v>
      </c>
      <c r="D107" s="3" t="s">
        <v>280</v>
      </c>
      <c r="E107" s="3" t="s">
        <v>281</v>
      </c>
      <c r="F107" s="3" t="s">
        <v>22</v>
      </c>
      <c r="G107" s="16" t="s">
        <v>1536</v>
      </c>
      <c r="H107" s="3" t="s">
        <v>440</v>
      </c>
      <c r="I107" s="3" t="s">
        <v>287</v>
      </c>
      <c r="J107" s="3" t="s">
        <v>291</v>
      </c>
      <c r="K107" s="44">
        <f>Expenditures[[#This Row],[2019
 Total Budget]]-Expenditures[[#This Row],[Budget Adjustments]]</f>
        <v>300</v>
      </c>
      <c r="L107" s="42"/>
      <c r="M107" s="12">
        <v>300</v>
      </c>
      <c r="N107" s="12">
        <v>50</v>
      </c>
      <c r="O107" s="12">
        <v>0</v>
      </c>
      <c r="P107" s="12">
        <v>75</v>
      </c>
      <c r="Q107" s="36">
        <v>300</v>
      </c>
      <c r="R107" s="12">
        <v>153.79</v>
      </c>
      <c r="S107" s="12">
        <v>576.01</v>
      </c>
      <c r="T107" s="4" t="s">
        <v>16</v>
      </c>
      <c r="U107" s="4" t="s">
        <v>16</v>
      </c>
      <c r="V107" s="4" t="s">
        <v>16</v>
      </c>
    </row>
    <row r="108" spans="1:22" ht="11.1" customHeight="1" x14ac:dyDescent="0.2">
      <c r="A108" s="3" t="s">
        <v>17</v>
      </c>
      <c r="B108" s="3" t="s">
        <v>453</v>
      </c>
      <c r="C108" s="3" t="s">
        <v>293</v>
      </c>
      <c r="D108" s="3" t="s">
        <v>280</v>
      </c>
      <c r="E108" s="3" t="s">
        <v>281</v>
      </c>
      <c r="F108" s="3" t="s">
        <v>22</v>
      </c>
      <c r="G108" s="16" t="s">
        <v>1536</v>
      </c>
      <c r="H108" s="3" t="s">
        <v>440</v>
      </c>
      <c r="I108" s="3" t="s">
        <v>287</v>
      </c>
      <c r="J108" s="3" t="s">
        <v>294</v>
      </c>
      <c r="K108" s="44">
        <f>Expenditures[[#This Row],[2019
 Total Budget]]-Expenditures[[#This Row],[Budget Adjustments]]</f>
        <v>12520</v>
      </c>
      <c r="L108" s="42"/>
      <c r="M108" s="12">
        <v>12520</v>
      </c>
      <c r="N108" s="12">
        <v>1421.31</v>
      </c>
      <c r="O108" s="12">
        <v>1138</v>
      </c>
      <c r="P108" s="12">
        <v>2600.02</v>
      </c>
      <c r="Q108" s="36">
        <v>9547.6</v>
      </c>
      <c r="R108" s="12">
        <v>4292.91</v>
      </c>
      <c r="S108" s="12">
        <v>16976.38</v>
      </c>
      <c r="T108" s="4" t="s">
        <v>16</v>
      </c>
      <c r="U108" s="4" t="s">
        <v>16</v>
      </c>
      <c r="V108" s="4" t="s">
        <v>16</v>
      </c>
    </row>
    <row r="109" spans="1:22" ht="11.1" customHeight="1" x14ac:dyDescent="0.2">
      <c r="A109" s="3" t="s">
        <v>17</v>
      </c>
      <c r="B109" s="3" t="s">
        <v>454</v>
      </c>
      <c r="C109" s="3" t="s">
        <v>355</v>
      </c>
      <c r="D109" s="3" t="s">
        <v>280</v>
      </c>
      <c r="E109" s="3" t="s">
        <v>281</v>
      </c>
      <c r="F109" s="3" t="s">
        <v>22</v>
      </c>
      <c r="G109" s="16" t="s">
        <v>1536</v>
      </c>
      <c r="H109" s="3" t="s">
        <v>440</v>
      </c>
      <c r="I109" s="3" t="s">
        <v>287</v>
      </c>
      <c r="J109" s="3" t="s">
        <v>356</v>
      </c>
      <c r="K109" s="44">
        <f>Expenditures[[#This Row],[2019
 Total Budget]]-Expenditures[[#This Row],[Budget Adjustments]]</f>
        <v>6600</v>
      </c>
      <c r="L109" s="42"/>
      <c r="M109" s="12">
        <v>6600</v>
      </c>
      <c r="N109" s="12">
        <v>3008</v>
      </c>
      <c r="O109" s="12">
        <v>0</v>
      </c>
      <c r="P109" s="12">
        <v>3721</v>
      </c>
      <c r="Q109" s="36">
        <v>4970.01</v>
      </c>
      <c r="R109" s="12">
        <v>0</v>
      </c>
      <c r="S109" s="12">
        <v>0</v>
      </c>
      <c r="T109" s="4" t="s">
        <v>16</v>
      </c>
      <c r="U109" s="4" t="s">
        <v>16</v>
      </c>
      <c r="V109" s="4" t="s">
        <v>16</v>
      </c>
    </row>
    <row r="110" spans="1:22" ht="11.1" customHeight="1" x14ac:dyDescent="0.2">
      <c r="A110" s="3" t="s">
        <v>17</v>
      </c>
      <c r="B110" s="3" t="s">
        <v>455</v>
      </c>
      <c r="C110" s="3" t="s">
        <v>416</v>
      </c>
      <c r="D110" s="3" t="s">
        <v>280</v>
      </c>
      <c r="E110" s="3" t="s">
        <v>281</v>
      </c>
      <c r="F110" s="3" t="s">
        <v>22</v>
      </c>
      <c r="G110" s="16" t="s">
        <v>1536</v>
      </c>
      <c r="H110" s="3" t="s">
        <v>440</v>
      </c>
      <c r="I110" s="3" t="s">
        <v>287</v>
      </c>
      <c r="J110" s="3" t="s">
        <v>417</v>
      </c>
      <c r="K110" s="44">
        <f>Expenditures[[#This Row],[2019
 Total Budget]]-Expenditures[[#This Row],[Budget Adjustments]]</f>
        <v>1000</v>
      </c>
      <c r="L110" s="42"/>
      <c r="M110" s="12">
        <v>1000</v>
      </c>
      <c r="N110" s="12">
        <v>0</v>
      </c>
      <c r="O110" s="12">
        <v>69.12</v>
      </c>
      <c r="P110" s="12">
        <v>21.69</v>
      </c>
      <c r="Q110" s="36">
        <v>706.71</v>
      </c>
      <c r="R110" s="12">
        <v>94.96</v>
      </c>
      <c r="S110" s="12">
        <v>756.06</v>
      </c>
      <c r="T110" s="4" t="s">
        <v>16</v>
      </c>
      <c r="U110" s="4" t="s">
        <v>16</v>
      </c>
      <c r="V110" s="4" t="s">
        <v>16</v>
      </c>
    </row>
    <row r="111" spans="1:22" ht="11.1" customHeight="1" x14ac:dyDescent="0.2">
      <c r="A111" s="3" t="s">
        <v>17</v>
      </c>
      <c r="B111" s="3" t="s">
        <v>456</v>
      </c>
      <c r="C111" s="3" t="s">
        <v>419</v>
      </c>
      <c r="D111" s="3" t="s">
        <v>280</v>
      </c>
      <c r="E111" s="3" t="s">
        <v>281</v>
      </c>
      <c r="F111" s="3" t="s">
        <v>22</v>
      </c>
      <c r="G111" s="16" t="s">
        <v>1536</v>
      </c>
      <c r="H111" s="3" t="s">
        <v>440</v>
      </c>
      <c r="I111" s="3" t="s">
        <v>287</v>
      </c>
      <c r="J111" s="3" t="s">
        <v>420</v>
      </c>
      <c r="K111" s="44">
        <f>Expenditures[[#This Row],[2019
 Total Budget]]-Expenditures[[#This Row],[Budget Adjustments]]</f>
        <v>750</v>
      </c>
      <c r="L111" s="42"/>
      <c r="M111" s="12">
        <v>750</v>
      </c>
      <c r="N111" s="12">
        <v>0</v>
      </c>
      <c r="O111" s="12">
        <v>0</v>
      </c>
      <c r="P111" s="12">
        <v>0</v>
      </c>
      <c r="Q111" s="36">
        <v>0</v>
      </c>
      <c r="R111" s="12">
        <v>0</v>
      </c>
      <c r="S111" s="12">
        <v>3633.75</v>
      </c>
      <c r="T111" s="4" t="s">
        <v>16</v>
      </c>
      <c r="U111" s="4" t="s">
        <v>16</v>
      </c>
      <c r="V111" s="4" t="s">
        <v>16</v>
      </c>
    </row>
    <row r="112" spans="1:22" ht="11.1" customHeight="1" x14ac:dyDescent="0.2">
      <c r="A112" s="3" t="s">
        <v>17</v>
      </c>
      <c r="B112" s="3" t="s">
        <v>457</v>
      </c>
      <c r="C112" s="3" t="s">
        <v>296</v>
      </c>
      <c r="D112" s="3" t="s">
        <v>280</v>
      </c>
      <c r="E112" s="3" t="s">
        <v>281</v>
      </c>
      <c r="F112" s="3" t="s">
        <v>22</v>
      </c>
      <c r="G112" s="16" t="s">
        <v>1536</v>
      </c>
      <c r="H112" s="3" t="s">
        <v>440</v>
      </c>
      <c r="I112" s="3" t="s">
        <v>287</v>
      </c>
      <c r="J112" s="3" t="s">
        <v>297</v>
      </c>
      <c r="K112" s="44">
        <f>Expenditures[[#This Row],[2019
 Total Budget]]-Expenditures[[#This Row],[Budget Adjustments]]</f>
        <v>3000</v>
      </c>
      <c r="L112" s="42"/>
      <c r="M112" s="12">
        <v>3000</v>
      </c>
      <c r="N112" s="12">
        <v>0</v>
      </c>
      <c r="O112" s="12">
        <v>0</v>
      </c>
      <c r="P112" s="12">
        <v>0</v>
      </c>
      <c r="Q112" s="36">
        <v>15</v>
      </c>
      <c r="R112" s="12">
        <v>0</v>
      </c>
      <c r="S112" s="12">
        <v>15</v>
      </c>
      <c r="T112" s="4" t="s">
        <v>16</v>
      </c>
      <c r="U112" s="4" t="s">
        <v>16</v>
      </c>
      <c r="V112" s="4" t="s">
        <v>16</v>
      </c>
    </row>
    <row r="113" spans="1:22" ht="11.1" customHeight="1" x14ac:dyDescent="0.2">
      <c r="A113" s="3" t="s">
        <v>17</v>
      </c>
      <c r="B113" s="3" t="s">
        <v>458</v>
      </c>
      <c r="C113" s="3" t="s">
        <v>302</v>
      </c>
      <c r="D113" s="3" t="s">
        <v>280</v>
      </c>
      <c r="E113" s="3" t="s">
        <v>281</v>
      </c>
      <c r="F113" s="3" t="s">
        <v>22</v>
      </c>
      <c r="G113" s="16" t="s">
        <v>1536</v>
      </c>
      <c r="H113" s="3" t="s">
        <v>440</v>
      </c>
      <c r="I113" s="3" t="s">
        <v>303</v>
      </c>
      <c r="J113" s="3" t="s">
        <v>304</v>
      </c>
      <c r="K113" s="44">
        <f>Expenditures[[#This Row],[2019
 Total Budget]]-Expenditures[[#This Row],[Budget Adjustments]]</f>
        <v>17740.27</v>
      </c>
      <c r="L113" s="42"/>
      <c r="M113" s="12">
        <v>17740.27</v>
      </c>
      <c r="N113" s="12">
        <v>3638.21</v>
      </c>
      <c r="O113" s="12">
        <v>0</v>
      </c>
      <c r="P113" s="12">
        <v>3404.11</v>
      </c>
      <c r="Q113" s="36">
        <v>13904.26</v>
      </c>
      <c r="R113" s="12">
        <v>3254.42</v>
      </c>
      <c r="S113" s="12">
        <v>14547.93</v>
      </c>
      <c r="T113" s="4" t="s">
        <v>16</v>
      </c>
      <c r="U113" s="4" t="s">
        <v>16</v>
      </c>
      <c r="V113" s="4" t="s">
        <v>16</v>
      </c>
    </row>
    <row r="114" spans="1:22" ht="11.1" customHeight="1" x14ac:dyDescent="0.2">
      <c r="A114" s="3" t="s">
        <v>17</v>
      </c>
      <c r="B114" s="3" t="s">
        <v>459</v>
      </c>
      <c r="C114" s="3" t="s">
        <v>460</v>
      </c>
      <c r="D114" s="3" t="s">
        <v>280</v>
      </c>
      <c r="E114" s="3" t="s">
        <v>281</v>
      </c>
      <c r="F114" s="3" t="s">
        <v>22</v>
      </c>
      <c r="G114" s="16" t="s">
        <v>1538</v>
      </c>
      <c r="H114" s="3" t="s">
        <v>461</v>
      </c>
      <c r="I114" s="3" t="s">
        <v>287</v>
      </c>
      <c r="J114" s="3" t="s">
        <v>300</v>
      </c>
      <c r="K114" s="44">
        <f>Expenditures[[#This Row],[2019
 Total Budget]]-Expenditures[[#This Row],[Budget Adjustments]]</f>
        <v>12725</v>
      </c>
      <c r="L114" s="42"/>
      <c r="M114" s="12">
        <v>12725</v>
      </c>
      <c r="N114" s="12">
        <v>0</v>
      </c>
      <c r="O114" s="12">
        <v>0</v>
      </c>
      <c r="P114" s="12">
        <v>0</v>
      </c>
      <c r="Q114" s="36">
        <v>12600</v>
      </c>
      <c r="R114" s="12">
        <v>0</v>
      </c>
      <c r="S114" s="12">
        <v>12522</v>
      </c>
      <c r="T114" s="4" t="s">
        <v>16</v>
      </c>
      <c r="U114" s="4" t="s">
        <v>16</v>
      </c>
      <c r="V114" s="4" t="s">
        <v>16</v>
      </c>
    </row>
    <row r="115" spans="1:22" ht="11.1" customHeight="1" x14ac:dyDescent="0.2">
      <c r="A115" s="3" t="s">
        <v>17</v>
      </c>
      <c r="B115" s="3" t="s">
        <v>462</v>
      </c>
      <c r="C115" s="3" t="s">
        <v>463</v>
      </c>
      <c r="D115" s="3" t="s">
        <v>280</v>
      </c>
      <c r="E115" s="3" t="s">
        <v>281</v>
      </c>
      <c r="F115" s="3" t="s">
        <v>22</v>
      </c>
      <c r="G115" s="16" t="s">
        <v>1538</v>
      </c>
      <c r="H115" s="3" t="s">
        <v>464</v>
      </c>
      <c r="I115" s="3" t="s">
        <v>287</v>
      </c>
      <c r="J115" s="3" t="s">
        <v>294</v>
      </c>
      <c r="K115" s="44">
        <f>Expenditures[[#This Row],[2019
 Total Budget]]-Expenditures[[#This Row],[Budget Adjustments]]</f>
        <v>6000</v>
      </c>
      <c r="L115" s="42"/>
      <c r="M115" s="12">
        <v>6000</v>
      </c>
      <c r="N115" s="12">
        <v>0</v>
      </c>
      <c r="O115" s="12">
        <v>0</v>
      </c>
      <c r="P115" s="12">
        <v>0</v>
      </c>
      <c r="Q115" s="36">
        <v>5901.08</v>
      </c>
      <c r="R115" s="12">
        <v>0</v>
      </c>
      <c r="S115" s="12">
        <v>6306.96</v>
      </c>
      <c r="T115" s="4" t="s">
        <v>16</v>
      </c>
      <c r="U115" s="4" t="s">
        <v>16</v>
      </c>
      <c r="V115" s="4" t="s">
        <v>16</v>
      </c>
    </row>
    <row r="116" spans="1:22" ht="11.1" customHeight="1" x14ac:dyDescent="0.2">
      <c r="A116" s="3" t="s">
        <v>17</v>
      </c>
      <c r="B116" s="3" t="s">
        <v>465</v>
      </c>
      <c r="C116" s="3" t="s">
        <v>466</v>
      </c>
      <c r="D116" s="3" t="s">
        <v>280</v>
      </c>
      <c r="E116" s="3" t="s">
        <v>281</v>
      </c>
      <c r="F116" s="3" t="s">
        <v>22</v>
      </c>
      <c r="G116" s="16" t="s">
        <v>1538</v>
      </c>
      <c r="H116" s="3" t="s">
        <v>467</v>
      </c>
      <c r="I116" s="3" t="s">
        <v>287</v>
      </c>
      <c r="J116" s="3" t="s">
        <v>468</v>
      </c>
      <c r="K116" s="44">
        <f>Expenditures[[#This Row],[2019
 Total Budget]]-Expenditures[[#This Row],[Budget Adjustments]]</f>
        <v>8000</v>
      </c>
      <c r="L116" s="42"/>
      <c r="M116" s="12">
        <v>8000</v>
      </c>
      <c r="N116" s="12">
        <v>0</v>
      </c>
      <c r="O116" s="12">
        <v>0</v>
      </c>
      <c r="P116" s="12">
        <v>0</v>
      </c>
      <c r="Q116" s="36">
        <v>8000</v>
      </c>
      <c r="R116" s="12">
        <v>0</v>
      </c>
      <c r="S116" s="12">
        <v>8000</v>
      </c>
      <c r="T116" s="4" t="s">
        <v>16</v>
      </c>
      <c r="U116" s="4" t="s">
        <v>16</v>
      </c>
      <c r="V116" s="4" t="s">
        <v>16</v>
      </c>
    </row>
    <row r="117" spans="1:22" ht="11.1" customHeight="1" x14ac:dyDescent="0.2">
      <c r="A117" s="3" t="s">
        <v>17</v>
      </c>
      <c r="B117" s="3" t="s">
        <v>469</v>
      </c>
      <c r="C117" s="3" t="s">
        <v>470</v>
      </c>
      <c r="D117" s="3" t="s">
        <v>280</v>
      </c>
      <c r="E117" s="3" t="s">
        <v>281</v>
      </c>
      <c r="F117" s="3" t="s">
        <v>22</v>
      </c>
      <c r="G117" s="16" t="s">
        <v>1538</v>
      </c>
      <c r="H117" s="3" t="s">
        <v>471</v>
      </c>
      <c r="I117" s="3" t="s">
        <v>287</v>
      </c>
      <c r="J117" s="3" t="s">
        <v>294</v>
      </c>
      <c r="K117" s="44">
        <f>Expenditures[[#This Row],[2019
 Total Budget]]-Expenditures[[#This Row],[Budget Adjustments]]</f>
        <v>3000</v>
      </c>
      <c r="L117" s="42"/>
      <c r="M117" s="12">
        <v>3000</v>
      </c>
      <c r="N117" s="12">
        <v>159.03</v>
      </c>
      <c r="O117" s="12">
        <v>0</v>
      </c>
      <c r="P117" s="12">
        <v>398.74</v>
      </c>
      <c r="Q117" s="36">
        <v>2083.61</v>
      </c>
      <c r="R117" s="12">
        <v>309.63</v>
      </c>
      <c r="S117" s="12">
        <v>2476.42</v>
      </c>
      <c r="T117" s="4" t="s">
        <v>16</v>
      </c>
      <c r="U117" s="4" t="s">
        <v>16</v>
      </c>
      <c r="V117" s="4" t="s">
        <v>16</v>
      </c>
    </row>
    <row r="118" spans="1:22" ht="11.1" customHeight="1" x14ac:dyDescent="0.2">
      <c r="A118" s="3" t="s">
        <v>17</v>
      </c>
      <c r="B118" s="3" t="s">
        <v>472</v>
      </c>
      <c r="C118" s="3" t="s">
        <v>473</v>
      </c>
      <c r="D118" s="3" t="s">
        <v>280</v>
      </c>
      <c r="E118" s="3" t="s">
        <v>281</v>
      </c>
      <c r="F118" s="3" t="s">
        <v>22</v>
      </c>
      <c r="G118" s="16" t="s">
        <v>1538</v>
      </c>
      <c r="H118" s="3" t="s">
        <v>471</v>
      </c>
      <c r="I118" s="3" t="s">
        <v>287</v>
      </c>
      <c r="J118" s="3" t="s">
        <v>300</v>
      </c>
      <c r="K118" s="44">
        <f>Expenditures[[#This Row],[2019
 Total Budget]]-Expenditures[[#This Row],[Budget Adjustments]]</f>
        <v>20000</v>
      </c>
      <c r="L118" s="42"/>
      <c r="M118" s="12">
        <v>20000</v>
      </c>
      <c r="N118" s="12">
        <v>0</v>
      </c>
      <c r="O118" s="12">
        <v>2500</v>
      </c>
      <c r="P118" s="12">
        <v>0</v>
      </c>
      <c r="Q118" s="36">
        <v>0</v>
      </c>
      <c r="R118" s="12">
        <v>0</v>
      </c>
      <c r="S118" s="12">
        <v>0</v>
      </c>
      <c r="T118" s="4" t="s">
        <v>16</v>
      </c>
      <c r="U118" s="4" t="s">
        <v>16</v>
      </c>
      <c r="V118" s="4" t="s">
        <v>16</v>
      </c>
    </row>
    <row r="119" spans="1:22" ht="11.1" customHeight="1" x14ac:dyDescent="0.2">
      <c r="A119" s="3" t="s">
        <v>17</v>
      </c>
      <c r="B119" s="3" t="s">
        <v>474</v>
      </c>
      <c r="C119" s="3" t="s">
        <v>475</v>
      </c>
      <c r="D119" s="3" t="s">
        <v>280</v>
      </c>
      <c r="E119" s="3" t="s">
        <v>281</v>
      </c>
      <c r="F119" s="3" t="s">
        <v>22</v>
      </c>
      <c r="G119" s="16" t="s">
        <v>1538</v>
      </c>
      <c r="H119" s="3" t="s">
        <v>476</v>
      </c>
      <c r="I119" s="3" t="s">
        <v>287</v>
      </c>
      <c r="J119" s="3" t="s">
        <v>291</v>
      </c>
      <c r="K119" s="44">
        <f>Expenditures[[#This Row],[2019
 Total Budget]]-Expenditures[[#This Row],[Budget Adjustments]]</f>
        <v>16680</v>
      </c>
      <c r="L119" s="42"/>
      <c r="M119" s="12">
        <v>16680</v>
      </c>
      <c r="N119" s="12">
        <v>4152</v>
      </c>
      <c r="O119" s="12">
        <v>0</v>
      </c>
      <c r="P119" s="12">
        <v>4093.91</v>
      </c>
      <c r="Q119" s="36">
        <v>15951.54</v>
      </c>
      <c r="R119" s="12">
        <v>0</v>
      </c>
      <c r="S119" s="12">
        <v>0</v>
      </c>
      <c r="T119" s="4" t="s">
        <v>16</v>
      </c>
      <c r="U119" s="4" t="s">
        <v>16</v>
      </c>
      <c r="V119" s="4" t="s">
        <v>16</v>
      </c>
    </row>
    <row r="120" spans="1:22" ht="11.1" customHeight="1" x14ac:dyDescent="0.2">
      <c r="A120" s="3" t="s">
        <v>17</v>
      </c>
      <c r="B120" s="3" t="s">
        <v>477</v>
      </c>
      <c r="C120" s="3" t="s">
        <v>340</v>
      </c>
      <c r="D120" s="3" t="s">
        <v>280</v>
      </c>
      <c r="E120" s="3" t="s">
        <v>281</v>
      </c>
      <c r="F120" s="3" t="s">
        <v>22</v>
      </c>
      <c r="G120" s="16" t="s">
        <v>1538</v>
      </c>
      <c r="H120" s="3" t="s">
        <v>478</v>
      </c>
      <c r="I120" s="3" t="s">
        <v>287</v>
      </c>
      <c r="J120" s="3" t="s">
        <v>341</v>
      </c>
      <c r="K120" s="44">
        <f>Expenditures[[#This Row],[2019
 Total Budget]]-Expenditures[[#This Row],[Budget Adjustments]]</f>
        <v>6808</v>
      </c>
      <c r="L120" s="42"/>
      <c r="M120" s="12">
        <v>6808</v>
      </c>
      <c r="N120" s="12">
        <v>1614.54</v>
      </c>
      <c r="O120" s="12">
        <v>3063.72</v>
      </c>
      <c r="P120" s="12">
        <v>1614.43</v>
      </c>
      <c r="Q120" s="36">
        <v>6462.72</v>
      </c>
      <c r="R120" s="12">
        <v>1586.64</v>
      </c>
      <c r="S120" s="12">
        <v>7263.98</v>
      </c>
      <c r="T120" s="4" t="s">
        <v>16</v>
      </c>
      <c r="U120" s="4" t="s">
        <v>16</v>
      </c>
      <c r="V120" s="4" t="s">
        <v>16</v>
      </c>
    </row>
    <row r="121" spans="1:22" ht="11.1" customHeight="1" x14ac:dyDescent="0.2">
      <c r="A121" s="3" t="s">
        <v>17</v>
      </c>
      <c r="B121" s="3" t="s">
        <v>479</v>
      </c>
      <c r="C121" s="3" t="s">
        <v>480</v>
      </c>
      <c r="D121" s="3" t="s">
        <v>280</v>
      </c>
      <c r="E121" s="3" t="s">
        <v>281</v>
      </c>
      <c r="F121" s="3" t="s">
        <v>22</v>
      </c>
      <c r="G121" s="16" t="s">
        <v>1538</v>
      </c>
      <c r="H121" s="3" t="s">
        <v>478</v>
      </c>
      <c r="I121" s="3" t="s">
        <v>287</v>
      </c>
      <c r="J121" s="3" t="s">
        <v>323</v>
      </c>
      <c r="K121" s="44">
        <f>Expenditures[[#This Row],[2019
 Total Budget]]-Expenditures[[#This Row],[Budget Adjustments]]</f>
        <v>22000</v>
      </c>
      <c r="L121" s="42"/>
      <c r="M121" s="12">
        <v>22000</v>
      </c>
      <c r="N121" s="12">
        <v>4572.83</v>
      </c>
      <c r="O121" s="12">
        <v>12000</v>
      </c>
      <c r="P121" s="12">
        <v>2669.77</v>
      </c>
      <c r="Q121" s="36">
        <v>19647.04</v>
      </c>
      <c r="R121" s="12">
        <v>4206.0200000000004</v>
      </c>
      <c r="S121" s="12">
        <v>19510.73</v>
      </c>
      <c r="T121" s="4" t="s">
        <v>16</v>
      </c>
      <c r="U121" s="4" t="s">
        <v>16</v>
      </c>
      <c r="V121" s="4" t="s">
        <v>16</v>
      </c>
    </row>
    <row r="122" spans="1:22" ht="11.1" customHeight="1" x14ac:dyDescent="0.2">
      <c r="A122" s="3" t="s">
        <v>17</v>
      </c>
      <c r="B122" s="3" t="s">
        <v>481</v>
      </c>
      <c r="C122" s="3" t="s">
        <v>482</v>
      </c>
      <c r="D122" s="3" t="s">
        <v>280</v>
      </c>
      <c r="E122" s="3" t="s">
        <v>281</v>
      </c>
      <c r="F122" s="3" t="s">
        <v>22</v>
      </c>
      <c r="G122" s="16" t="s">
        <v>1538</v>
      </c>
      <c r="H122" s="3" t="s">
        <v>483</v>
      </c>
      <c r="I122" s="3" t="s">
        <v>287</v>
      </c>
      <c r="J122" s="3" t="s">
        <v>300</v>
      </c>
      <c r="K122" s="44">
        <f>Expenditures[[#This Row],[2019
 Total Budget]]-Expenditures[[#This Row],[Budget Adjustments]]</f>
        <v>126630</v>
      </c>
      <c r="L122" s="42"/>
      <c r="M122" s="12">
        <v>126630</v>
      </c>
      <c r="N122" s="12">
        <v>62</v>
      </c>
      <c r="O122" s="12">
        <v>0</v>
      </c>
      <c r="P122" s="12">
        <v>0</v>
      </c>
      <c r="Q122" s="36">
        <v>118071.58</v>
      </c>
      <c r="R122" s="12">
        <v>0</v>
      </c>
      <c r="S122" s="12">
        <v>114089.38</v>
      </c>
      <c r="T122" s="4" t="s">
        <v>16</v>
      </c>
      <c r="U122" s="4" t="s">
        <v>16</v>
      </c>
      <c r="V122" s="4" t="s">
        <v>16</v>
      </c>
    </row>
    <row r="123" spans="1:22" ht="11.1" customHeight="1" x14ac:dyDescent="0.2">
      <c r="A123" s="3" t="s">
        <v>17</v>
      </c>
      <c r="B123" s="3" t="s">
        <v>484</v>
      </c>
      <c r="C123" s="3" t="s">
        <v>485</v>
      </c>
      <c r="D123" s="3" t="s">
        <v>280</v>
      </c>
      <c r="E123" s="3" t="s">
        <v>281</v>
      </c>
      <c r="F123" s="3" t="s">
        <v>22</v>
      </c>
      <c r="G123" s="16" t="s">
        <v>1538</v>
      </c>
      <c r="H123" s="3" t="s">
        <v>486</v>
      </c>
      <c r="I123" s="3" t="s">
        <v>287</v>
      </c>
      <c r="J123" s="3" t="s">
        <v>323</v>
      </c>
      <c r="K123" s="44">
        <f>Expenditures[[#This Row],[2019
 Total Budget]]-Expenditures[[#This Row],[Budget Adjustments]]</f>
        <v>0</v>
      </c>
      <c r="L123" s="42">
        <v>50127.61</v>
      </c>
      <c r="M123" s="12">
        <v>50127.61</v>
      </c>
      <c r="N123" s="12">
        <v>50127.61</v>
      </c>
      <c r="O123" s="12">
        <v>0</v>
      </c>
      <c r="P123" s="12">
        <v>0</v>
      </c>
      <c r="Q123" s="36">
        <v>0</v>
      </c>
      <c r="R123" s="12">
        <v>0</v>
      </c>
      <c r="S123" s="12">
        <v>0</v>
      </c>
      <c r="T123" s="4" t="s">
        <v>16</v>
      </c>
      <c r="U123" s="4" t="s">
        <v>16</v>
      </c>
      <c r="V123" s="4" t="s">
        <v>16</v>
      </c>
    </row>
    <row r="124" spans="1:22" ht="11.1" customHeight="1" x14ac:dyDescent="0.2">
      <c r="A124" s="3" t="s">
        <v>17</v>
      </c>
      <c r="B124" s="3" t="s">
        <v>487</v>
      </c>
      <c r="C124" s="3" t="s">
        <v>488</v>
      </c>
      <c r="D124" s="3" t="s">
        <v>280</v>
      </c>
      <c r="E124" s="3" t="s">
        <v>281</v>
      </c>
      <c r="F124" s="3" t="s">
        <v>22</v>
      </c>
      <c r="G124" s="16" t="s">
        <v>1538</v>
      </c>
      <c r="H124" s="3" t="s">
        <v>489</v>
      </c>
      <c r="I124" s="3" t="s">
        <v>334</v>
      </c>
      <c r="J124" s="3" t="s">
        <v>490</v>
      </c>
      <c r="K124" s="44">
        <f>Expenditures[[#This Row],[2019
 Total Budget]]-Expenditures[[#This Row],[Budget Adjustments]]</f>
        <v>0</v>
      </c>
      <c r="L124" s="42"/>
      <c r="M124" s="12">
        <v>0</v>
      </c>
      <c r="N124" s="12">
        <v>0</v>
      </c>
      <c r="O124" s="12">
        <v>0</v>
      </c>
      <c r="P124" s="12">
        <v>0</v>
      </c>
      <c r="Q124" s="36">
        <v>0</v>
      </c>
      <c r="R124" s="12">
        <v>0</v>
      </c>
      <c r="S124" s="12">
        <v>0</v>
      </c>
      <c r="T124" s="4" t="s">
        <v>16</v>
      </c>
      <c r="U124" s="4" t="s">
        <v>16</v>
      </c>
      <c r="V124" s="4" t="s">
        <v>16</v>
      </c>
    </row>
    <row r="125" spans="1:22" ht="11.1" customHeight="1" x14ac:dyDescent="0.2">
      <c r="A125" s="3" t="s">
        <v>17</v>
      </c>
      <c r="B125" s="3" t="s">
        <v>491</v>
      </c>
      <c r="C125" s="3" t="s">
        <v>492</v>
      </c>
      <c r="D125" s="3" t="s">
        <v>280</v>
      </c>
      <c r="E125" s="3" t="s">
        <v>281</v>
      </c>
      <c r="F125" s="3" t="s">
        <v>22</v>
      </c>
      <c r="G125" s="16" t="s">
        <v>1538</v>
      </c>
      <c r="H125" s="3" t="s">
        <v>493</v>
      </c>
      <c r="I125" s="3" t="s">
        <v>287</v>
      </c>
      <c r="J125" s="3" t="s">
        <v>323</v>
      </c>
      <c r="K125" s="44">
        <f>Expenditures[[#This Row],[2019
 Total Budget]]-Expenditures[[#This Row],[Budget Adjustments]]</f>
        <v>36324</v>
      </c>
      <c r="L125" s="42"/>
      <c r="M125" s="12">
        <v>36324</v>
      </c>
      <c r="N125" s="12">
        <v>10869.07</v>
      </c>
      <c r="O125" s="12">
        <v>0</v>
      </c>
      <c r="P125" s="12">
        <v>11249.91</v>
      </c>
      <c r="Q125" s="36">
        <v>35251.08</v>
      </c>
      <c r="R125" s="12">
        <v>1154.43</v>
      </c>
      <c r="S125" s="12">
        <v>26176.58</v>
      </c>
      <c r="T125" s="4" t="s">
        <v>16</v>
      </c>
      <c r="U125" s="4" t="s">
        <v>16</v>
      </c>
      <c r="V125" s="4" t="s">
        <v>16</v>
      </c>
    </row>
    <row r="126" spans="1:22" ht="11.1" customHeight="1" x14ac:dyDescent="0.2">
      <c r="A126" s="3" t="s">
        <v>17</v>
      </c>
      <c r="B126" s="3" t="s">
        <v>494</v>
      </c>
      <c r="C126" s="3" t="s">
        <v>322</v>
      </c>
      <c r="D126" s="3" t="s">
        <v>280</v>
      </c>
      <c r="E126" s="3" t="s">
        <v>281</v>
      </c>
      <c r="F126" s="3" t="s">
        <v>22</v>
      </c>
      <c r="G126" s="16" t="s">
        <v>1538</v>
      </c>
      <c r="H126" s="3" t="s">
        <v>495</v>
      </c>
      <c r="I126" s="3" t="s">
        <v>287</v>
      </c>
      <c r="J126" s="3" t="s">
        <v>323</v>
      </c>
      <c r="K126" s="44">
        <f>Expenditures[[#This Row],[2019
 Total Budget]]-Expenditures[[#This Row],[Budget Adjustments]]</f>
        <v>7500</v>
      </c>
      <c r="L126" s="42"/>
      <c r="M126" s="12">
        <v>7500</v>
      </c>
      <c r="N126" s="12">
        <v>3074.3</v>
      </c>
      <c r="O126" s="12">
        <v>0</v>
      </c>
      <c r="P126" s="12">
        <v>395.18</v>
      </c>
      <c r="Q126" s="36">
        <v>3650.6</v>
      </c>
      <c r="R126" s="12">
        <v>863.43</v>
      </c>
      <c r="S126" s="12">
        <v>7239.01</v>
      </c>
      <c r="T126" s="4" t="s">
        <v>16</v>
      </c>
      <c r="U126" s="4" t="s">
        <v>16</v>
      </c>
      <c r="V126" s="4" t="s">
        <v>16</v>
      </c>
    </row>
    <row r="127" spans="1:22" ht="11.1" customHeight="1" x14ac:dyDescent="0.2">
      <c r="A127" s="3" t="s">
        <v>17</v>
      </c>
      <c r="B127" s="3" t="s">
        <v>496</v>
      </c>
      <c r="C127" s="3" t="s">
        <v>497</v>
      </c>
      <c r="D127" s="3" t="s">
        <v>280</v>
      </c>
      <c r="E127" s="3" t="s">
        <v>281</v>
      </c>
      <c r="F127" s="3" t="s">
        <v>22</v>
      </c>
      <c r="G127" s="16" t="s">
        <v>1542</v>
      </c>
      <c r="H127" s="3" t="s">
        <v>498</v>
      </c>
      <c r="I127" s="3" t="s">
        <v>287</v>
      </c>
      <c r="J127" s="3" t="s">
        <v>300</v>
      </c>
      <c r="K127" s="44">
        <f>Expenditures[[#This Row],[2019
 Total Budget]]-Expenditures[[#This Row],[Budget Adjustments]]</f>
        <v>0</v>
      </c>
      <c r="L127" s="42"/>
      <c r="M127" s="12">
        <v>0</v>
      </c>
      <c r="N127" s="12">
        <v>0</v>
      </c>
      <c r="O127" s="12">
        <v>0</v>
      </c>
      <c r="P127" s="12">
        <v>0</v>
      </c>
      <c r="Q127" s="36">
        <v>0</v>
      </c>
      <c r="R127" s="12">
        <v>0</v>
      </c>
      <c r="S127" s="12">
        <v>0</v>
      </c>
      <c r="T127" s="4" t="s">
        <v>16</v>
      </c>
      <c r="U127" s="4" t="s">
        <v>16</v>
      </c>
      <c r="V127" s="4" t="s">
        <v>16</v>
      </c>
    </row>
    <row r="128" spans="1:22" ht="11.1" customHeight="1" x14ac:dyDescent="0.2">
      <c r="A128" s="3" t="s">
        <v>17</v>
      </c>
      <c r="B128" s="16" t="s">
        <v>1543</v>
      </c>
      <c r="C128" s="3" t="s">
        <v>499</v>
      </c>
      <c r="D128" s="3" t="s">
        <v>280</v>
      </c>
      <c r="E128" s="3" t="s">
        <v>281</v>
      </c>
      <c r="F128" s="3" t="s">
        <v>69</v>
      </c>
      <c r="G128" s="16" t="s">
        <v>1538</v>
      </c>
      <c r="H128" s="3" t="s">
        <v>500</v>
      </c>
      <c r="I128" s="3" t="s">
        <v>287</v>
      </c>
      <c r="J128" s="3" t="s">
        <v>323</v>
      </c>
      <c r="K128" s="44">
        <f>Expenditures[[#This Row],[2019
 Total Budget]]-Expenditures[[#This Row],[Budget Adjustments]]</f>
        <v>500</v>
      </c>
      <c r="L128" s="42"/>
      <c r="M128" s="12">
        <v>500</v>
      </c>
      <c r="N128" s="12">
        <v>0</v>
      </c>
      <c r="O128" s="12">
        <v>0</v>
      </c>
      <c r="P128" s="12">
        <v>0</v>
      </c>
      <c r="Q128" s="36">
        <v>0</v>
      </c>
      <c r="R128" s="12">
        <v>0</v>
      </c>
      <c r="S128" s="12">
        <v>0</v>
      </c>
      <c r="T128" s="4" t="s">
        <v>16</v>
      </c>
      <c r="U128" s="4" t="s">
        <v>16</v>
      </c>
      <c r="V128" s="4" t="s">
        <v>16</v>
      </c>
    </row>
    <row r="129" spans="1:22" ht="11.1" customHeight="1" x14ac:dyDescent="0.2">
      <c r="A129" s="3" t="s">
        <v>17</v>
      </c>
      <c r="B129" s="3" t="s">
        <v>501</v>
      </c>
      <c r="C129" s="3" t="s">
        <v>279</v>
      </c>
      <c r="D129" s="3" t="s">
        <v>280</v>
      </c>
      <c r="E129" s="3" t="s">
        <v>281</v>
      </c>
      <c r="F129" s="3" t="s">
        <v>69</v>
      </c>
      <c r="G129" s="16" t="s">
        <v>1533</v>
      </c>
      <c r="H129" s="3" t="s">
        <v>502</v>
      </c>
      <c r="I129" s="3" t="s">
        <v>283</v>
      </c>
      <c r="J129" s="3" t="s">
        <v>284</v>
      </c>
      <c r="K129" s="44">
        <f>Expenditures[[#This Row],[2019
 Total Budget]]-Expenditures[[#This Row],[Budget Adjustments]]</f>
        <v>139504.44</v>
      </c>
      <c r="L129" s="42"/>
      <c r="M129" s="12">
        <v>139504.44</v>
      </c>
      <c r="N129" s="12">
        <v>27220.83</v>
      </c>
      <c r="O129" s="12">
        <v>0</v>
      </c>
      <c r="P129" s="12">
        <v>27140.45</v>
      </c>
      <c r="Q129" s="36">
        <v>118060.88</v>
      </c>
      <c r="R129" s="12">
        <v>26607.01</v>
      </c>
      <c r="S129" s="12">
        <v>115297.08</v>
      </c>
      <c r="T129" s="4" t="s">
        <v>16</v>
      </c>
      <c r="U129" s="4" t="s">
        <v>16</v>
      </c>
      <c r="V129" s="4" t="s">
        <v>16</v>
      </c>
    </row>
    <row r="130" spans="1:22" ht="11.1" customHeight="1" x14ac:dyDescent="0.2">
      <c r="A130" s="3" t="s">
        <v>17</v>
      </c>
      <c r="B130" s="3" t="s">
        <v>503</v>
      </c>
      <c r="C130" s="3" t="s">
        <v>307</v>
      </c>
      <c r="D130" s="3" t="s">
        <v>280</v>
      </c>
      <c r="E130" s="3" t="s">
        <v>281</v>
      </c>
      <c r="F130" s="3" t="s">
        <v>69</v>
      </c>
      <c r="G130" s="16" t="s">
        <v>1533</v>
      </c>
      <c r="H130" s="3" t="s">
        <v>502</v>
      </c>
      <c r="I130" s="3" t="s">
        <v>283</v>
      </c>
      <c r="J130" s="3" t="s">
        <v>308</v>
      </c>
      <c r="K130" s="44">
        <f>Expenditures[[#This Row],[2019
 Total Budget]]-Expenditures[[#This Row],[Budget Adjustments]]</f>
        <v>0</v>
      </c>
      <c r="L130" s="42"/>
      <c r="M130" s="12">
        <v>0</v>
      </c>
      <c r="N130" s="12">
        <v>1754.18</v>
      </c>
      <c r="O130" s="12">
        <v>0</v>
      </c>
      <c r="P130" s="12">
        <v>1737.94</v>
      </c>
      <c r="Q130" s="36">
        <v>8145.04</v>
      </c>
      <c r="R130" s="12">
        <v>1841.02</v>
      </c>
      <c r="S130" s="12">
        <v>7690.77</v>
      </c>
      <c r="T130" s="4" t="s">
        <v>16</v>
      </c>
      <c r="U130" s="4" t="s">
        <v>16</v>
      </c>
      <c r="V130" s="4" t="s">
        <v>16</v>
      </c>
    </row>
    <row r="131" spans="1:22" ht="11.1" customHeight="1" x14ac:dyDescent="0.2">
      <c r="A131" s="3" t="s">
        <v>17</v>
      </c>
      <c r="B131" s="3" t="s">
        <v>504</v>
      </c>
      <c r="C131" s="3" t="s">
        <v>329</v>
      </c>
      <c r="D131" s="3" t="s">
        <v>280</v>
      </c>
      <c r="E131" s="3" t="s">
        <v>281</v>
      </c>
      <c r="F131" s="3" t="s">
        <v>69</v>
      </c>
      <c r="G131" s="16" t="s">
        <v>1533</v>
      </c>
      <c r="H131" s="3" t="s">
        <v>502</v>
      </c>
      <c r="I131" s="3" t="s">
        <v>283</v>
      </c>
      <c r="J131" s="3" t="s">
        <v>330</v>
      </c>
      <c r="K131" s="44">
        <f>Expenditures[[#This Row],[2019
 Total Budget]]-Expenditures[[#This Row],[Budget Adjustments]]</f>
        <v>0</v>
      </c>
      <c r="L131" s="42"/>
      <c r="M131" s="12">
        <v>0</v>
      </c>
      <c r="N131" s="12">
        <v>0</v>
      </c>
      <c r="O131" s="12">
        <v>0</v>
      </c>
      <c r="P131" s="12">
        <v>0</v>
      </c>
      <c r="Q131" s="36">
        <v>0</v>
      </c>
      <c r="R131" s="12">
        <v>0</v>
      </c>
      <c r="S131" s="12">
        <v>0</v>
      </c>
      <c r="T131" s="4" t="s">
        <v>16</v>
      </c>
      <c r="U131" s="4" t="s">
        <v>16</v>
      </c>
      <c r="V131" s="4" t="s">
        <v>16</v>
      </c>
    </row>
    <row r="132" spans="1:22" ht="11.1" customHeight="1" x14ac:dyDescent="0.2">
      <c r="A132" s="3" t="s">
        <v>17</v>
      </c>
      <c r="B132" s="3" t="s">
        <v>505</v>
      </c>
      <c r="C132" s="3" t="s">
        <v>310</v>
      </c>
      <c r="D132" s="3" t="s">
        <v>280</v>
      </c>
      <c r="E132" s="3" t="s">
        <v>281</v>
      </c>
      <c r="F132" s="3" t="s">
        <v>69</v>
      </c>
      <c r="G132" s="16" t="s">
        <v>1533</v>
      </c>
      <c r="H132" s="3" t="s">
        <v>502</v>
      </c>
      <c r="I132" s="3" t="s">
        <v>283</v>
      </c>
      <c r="J132" s="3" t="s">
        <v>311</v>
      </c>
      <c r="K132" s="44">
        <f>Expenditures[[#This Row],[2019
 Total Budget]]-Expenditures[[#This Row],[Budget Adjustments]]</f>
        <v>1875</v>
      </c>
      <c r="L132" s="42"/>
      <c r="M132" s="12">
        <v>1875</v>
      </c>
      <c r="N132" s="12">
        <v>0</v>
      </c>
      <c r="O132" s="12">
        <v>0</v>
      </c>
      <c r="P132" s="12">
        <v>0</v>
      </c>
      <c r="Q132" s="36">
        <v>1875</v>
      </c>
      <c r="R132" s="12">
        <v>0</v>
      </c>
      <c r="S132" s="12">
        <v>1090</v>
      </c>
      <c r="T132" s="4" t="s">
        <v>16</v>
      </c>
      <c r="U132" s="4" t="s">
        <v>16</v>
      </c>
      <c r="V132" s="4" t="s">
        <v>16</v>
      </c>
    </row>
    <row r="133" spans="1:22" ht="11.1" customHeight="1" x14ac:dyDescent="0.2">
      <c r="A133" s="3" t="s">
        <v>17</v>
      </c>
      <c r="B133" s="3" t="s">
        <v>506</v>
      </c>
      <c r="C133" s="3" t="s">
        <v>333</v>
      </c>
      <c r="D133" s="3" t="s">
        <v>280</v>
      </c>
      <c r="E133" s="3" t="s">
        <v>281</v>
      </c>
      <c r="F133" s="3" t="s">
        <v>69</v>
      </c>
      <c r="G133" s="16" t="s">
        <v>1533</v>
      </c>
      <c r="H133" s="3" t="s">
        <v>502</v>
      </c>
      <c r="I133" s="3" t="s">
        <v>334</v>
      </c>
      <c r="J133" s="3" t="s">
        <v>335</v>
      </c>
      <c r="K133" s="44">
        <f>Expenditures[[#This Row],[2019
 Total Budget]]-Expenditures[[#This Row],[Budget Adjustments]]</f>
        <v>0</v>
      </c>
      <c r="L133" s="42"/>
      <c r="M133" s="12">
        <v>0</v>
      </c>
      <c r="N133" s="12">
        <v>0</v>
      </c>
      <c r="O133" s="12">
        <v>0</v>
      </c>
      <c r="P133" s="12">
        <v>0</v>
      </c>
      <c r="Q133" s="36">
        <v>0</v>
      </c>
      <c r="R133" s="12">
        <v>0</v>
      </c>
      <c r="S133" s="12">
        <v>0</v>
      </c>
      <c r="T133" s="4" t="s">
        <v>16</v>
      </c>
      <c r="U133" s="4" t="s">
        <v>16</v>
      </c>
      <c r="V133" s="4" t="s">
        <v>16</v>
      </c>
    </row>
    <row r="134" spans="1:22" ht="11.1" customHeight="1" x14ac:dyDescent="0.2">
      <c r="A134" s="3" t="s">
        <v>17</v>
      </c>
      <c r="B134" s="3" t="s">
        <v>507</v>
      </c>
      <c r="C134" s="3" t="s">
        <v>508</v>
      </c>
      <c r="D134" s="3" t="s">
        <v>280</v>
      </c>
      <c r="E134" s="3" t="s">
        <v>281</v>
      </c>
      <c r="F134" s="3" t="s">
        <v>69</v>
      </c>
      <c r="G134" s="16" t="s">
        <v>1533</v>
      </c>
      <c r="H134" s="3" t="s">
        <v>502</v>
      </c>
      <c r="I134" s="3" t="s">
        <v>287</v>
      </c>
      <c r="J134" s="3" t="s">
        <v>400</v>
      </c>
      <c r="K134" s="44">
        <f>Expenditures[[#This Row],[2019
 Total Budget]]-Expenditures[[#This Row],[Budget Adjustments]]</f>
        <v>536</v>
      </c>
      <c r="L134" s="42"/>
      <c r="M134" s="12">
        <v>536</v>
      </c>
      <c r="N134" s="12">
        <v>70.569999999999993</v>
      </c>
      <c r="O134" s="12">
        <v>0</v>
      </c>
      <c r="P134" s="12">
        <v>82.61</v>
      </c>
      <c r="Q134" s="36">
        <v>413.64</v>
      </c>
      <c r="R134" s="12">
        <v>84.43</v>
      </c>
      <c r="S134" s="12">
        <v>307.12</v>
      </c>
      <c r="T134" s="4" t="s">
        <v>16</v>
      </c>
      <c r="U134" s="4" t="s">
        <v>16</v>
      </c>
      <c r="V134" s="4" t="s">
        <v>16</v>
      </c>
    </row>
    <row r="135" spans="1:22" ht="11.1" customHeight="1" x14ac:dyDescent="0.2">
      <c r="A135" s="3" t="s">
        <v>17</v>
      </c>
      <c r="B135" s="3" t="s">
        <v>509</v>
      </c>
      <c r="C135" s="3" t="s">
        <v>349</v>
      </c>
      <c r="D135" s="3" t="s">
        <v>280</v>
      </c>
      <c r="E135" s="3" t="s">
        <v>281</v>
      </c>
      <c r="F135" s="3" t="s">
        <v>69</v>
      </c>
      <c r="G135" s="16" t="s">
        <v>1533</v>
      </c>
      <c r="H135" s="3" t="s">
        <v>502</v>
      </c>
      <c r="I135" s="3" t="s">
        <v>287</v>
      </c>
      <c r="J135" s="3" t="s">
        <v>350</v>
      </c>
      <c r="K135" s="44">
        <f>Expenditures[[#This Row],[2019
 Total Budget]]-Expenditures[[#This Row],[Budget Adjustments]]</f>
        <v>420</v>
      </c>
      <c r="L135" s="42"/>
      <c r="M135" s="12">
        <v>420</v>
      </c>
      <c r="N135" s="12">
        <v>0</v>
      </c>
      <c r="O135" s="12">
        <v>0</v>
      </c>
      <c r="P135" s="12">
        <v>0</v>
      </c>
      <c r="Q135" s="36">
        <v>388.95</v>
      </c>
      <c r="R135" s="12">
        <v>0</v>
      </c>
      <c r="S135" s="12">
        <v>279.52999999999997</v>
      </c>
      <c r="T135" s="4" t="s">
        <v>16</v>
      </c>
      <c r="U135" s="4" t="s">
        <v>16</v>
      </c>
      <c r="V135" s="4" t="s">
        <v>16</v>
      </c>
    </row>
    <row r="136" spans="1:22" ht="11.1" customHeight="1" x14ac:dyDescent="0.2">
      <c r="A136" s="3" t="s">
        <v>17</v>
      </c>
      <c r="B136" s="3" t="s">
        <v>510</v>
      </c>
      <c r="C136" s="3" t="s">
        <v>407</v>
      </c>
      <c r="D136" s="3" t="s">
        <v>280</v>
      </c>
      <c r="E136" s="3" t="s">
        <v>281</v>
      </c>
      <c r="F136" s="3" t="s">
        <v>69</v>
      </c>
      <c r="G136" s="16" t="s">
        <v>1533</v>
      </c>
      <c r="H136" s="3" t="s">
        <v>502</v>
      </c>
      <c r="I136" s="3" t="s">
        <v>287</v>
      </c>
      <c r="J136" s="3" t="s">
        <v>408</v>
      </c>
      <c r="K136" s="44">
        <f>Expenditures[[#This Row],[2019
 Total Budget]]-Expenditures[[#This Row],[Budget Adjustments]]</f>
        <v>350</v>
      </c>
      <c r="L136" s="42"/>
      <c r="M136" s="12">
        <v>350</v>
      </c>
      <c r="N136" s="12">
        <v>119.95</v>
      </c>
      <c r="O136" s="12">
        <v>0</v>
      </c>
      <c r="P136" s="12">
        <v>0</v>
      </c>
      <c r="Q136" s="36">
        <v>350</v>
      </c>
      <c r="R136" s="12">
        <v>0</v>
      </c>
      <c r="S136" s="12">
        <v>350</v>
      </c>
      <c r="T136" s="4" t="s">
        <v>16</v>
      </c>
      <c r="U136" s="4" t="s">
        <v>16</v>
      </c>
      <c r="V136" s="4" t="s">
        <v>16</v>
      </c>
    </row>
    <row r="137" spans="1:22" ht="11.1" customHeight="1" x14ac:dyDescent="0.2">
      <c r="A137" s="3" t="s">
        <v>17</v>
      </c>
      <c r="B137" s="3" t="s">
        <v>511</v>
      </c>
      <c r="C137" s="3" t="s">
        <v>286</v>
      </c>
      <c r="D137" s="3" t="s">
        <v>280</v>
      </c>
      <c r="E137" s="3" t="s">
        <v>281</v>
      </c>
      <c r="F137" s="3" t="s">
        <v>69</v>
      </c>
      <c r="G137" s="16" t="s">
        <v>1533</v>
      </c>
      <c r="H137" s="3" t="s">
        <v>502</v>
      </c>
      <c r="I137" s="3" t="s">
        <v>287</v>
      </c>
      <c r="J137" s="3" t="s">
        <v>288</v>
      </c>
      <c r="K137" s="44">
        <f>Expenditures[[#This Row],[2019
 Total Budget]]-Expenditures[[#This Row],[Budget Adjustments]]</f>
        <v>500</v>
      </c>
      <c r="L137" s="42"/>
      <c r="M137" s="12">
        <v>500</v>
      </c>
      <c r="N137" s="12">
        <v>17.96</v>
      </c>
      <c r="O137" s="12">
        <v>8.8699999999999992</v>
      </c>
      <c r="P137" s="12">
        <v>100.15</v>
      </c>
      <c r="Q137" s="36">
        <v>443.23</v>
      </c>
      <c r="R137" s="12">
        <v>194.45</v>
      </c>
      <c r="S137" s="12">
        <v>462.41</v>
      </c>
      <c r="T137" s="4" t="s">
        <v>16</v>
      </c>
      <c r="U137" s="4" t="s">
        <v>16</v>
      </c>
      <c r="V137" s="4" t="s">
        <v>16</v>
      </c>
    </row>
    <row r="138" spans="1:22" ht="11.1" customHeight="1" x14ac:dyDescent="0.2">
      <c r="A138" s="3" t="s">
        <v>17</v>
      </c>
      <c r="B138" s="3" t="s">
        <v>512</v>
      </c>
      <c r="C138" s="3" t="s">
        <v>314</v>
      </c>
      <c r="D138" s="3" t="s">
        <v>280</v>
      </c>
      <c r="E138" s="3" t="s">
        <v>281</v>
      </c>
      <c r="F138" s="3" t="s">
        <v>69</v>
      </c>
      <c r="G138" s="16" t="s">
        <v>1533</v>
      </c>
      <c r="H138" s="3" t="s">
        <v>502</v>
      </c>
      <c r="I138" s="3" t="s">
        <v>287</v>
      </c>
      <c r="J138" s="3" t="s">
        <v>291</v>
      </c>
      <c r="K138" s="44">
        <f>Expenditures[[#This Row],[2019
 Total Budget]]-Expenditures[[#This Row],[Budget Adjustments]]</f>
        <v>1020</v>
      </c>
      <c r="L138" s="42"/>
      <c r="M138" s="12">
        <v>1020</v>
      </c>
      <c r="N138" s="12">
        <v>255</v>
      </c>
      <c r="O138" s="12">
        <v>0</v>
      </c>
      <c r="P138" s="12">
        <v>225</v>
      </c>
      <c r="Q138" s="36">
        <v>950</v>
      </c>
      <c r="R138" s="12">
        <v>225</v>
      </c>
      <c r="S138" s="12">
        <v>900</v>
      </c>
      <c r="T138" s="4" t="s">
        <v>16</v>
      </c>
      <c r="U138" s="4" t="s">
        <v>16</v>
      </c>
      <c r="V138" s="4" t="s">
        <v>16</v>
      </c>
    </row>
    <row r="139" spans="1:22" ht="11.1" customHeight="1" x14ac:dyDescent="0.2">
      <c r="A139" s="3" t="s">
        <v>17</v>
      </c>
      <c r="B139" s="3" t="s">
        <v>513</v>
      </c>
      <c r="C139" s="3" t="s">
        <v>293</v>
      </c>
      <c r="D139" s="3" t="s">
        <v>280</v>
      </c>
      <c r="E139" s="3" t="s">
        <v>281</v>
      </c>
      <c r="F139" s="3" t="s">
        <v>69</v>
      </c>
      <c r="G139" s="16" t="s">
        <v>1533</v>
      </c>
      <c r="H139" s="3" t="s">
        <v>502</v>
      </c>
      <c r="I139" s="3" t="s">
        <v>287</v>
      </c>
      <c r="J139" s="3" t="s">
        <v>294</v>
      </c>
      <c r="K139" s="44">
        <f>Expenditures[[#This Row],[2019
 Total Budget]]-Expenditures[[#This Row],[Budget Adjustments]]</f>
        <v>2500</v>
      </c>
      <c r="L139" s="42"/>
      <c r="M139" s="12">
        <v>2500</v>
      </c>
      <c r="N139" s="12">
        <v>0</v>
      </c>
      <c r="O139" s="12">
        <v>0</v>
      </c>
      <c r="P139" s="12">
        <v>15.48</v>
      </c>
      <c r="Q139" s="36">
        <v>1150.48</v>
      </c>
      <c r="R139" s="12">
        <v>0</v>
      </c>
      <c r="S139" s="12">
        <v>3591</v>
      </c>
      <c r="T139" s="4" t="s">
        <v>16</v>
      </c>
      <c r="U139" s="4" t="s">
        <v>16</v>
      </c>
      <c r="V139" s="4" t="s">
        <v>16</v>
      </c>
    </row>
    <row r="140" spans="1:22" ht="11.1" customHeight="1" x14ac:dyDescent="0.2">
      <c r="A140" s="3" t="s">
        <v>17</v>
      </c>
      <c r="B140" s="3" t="s">
        <v>514</v>
      </c>
      <c r="C140" s="3" t="s">
        <v>355</v>
      </c>
      <c r="D140" s="3" t="s">
        <v>280</v>
      </c>
      <c r="E140" s="3" t="s">
        <v>281</v>
      </c>
      <c r="F140" s="3" t="s">
        <v>69</v>
      </c>
      <c r="G140" s="16" t="s">
        <v>1533</v>
      </c>
      <c r="H140" s="3" t="s">
        <v>502</v>
      </c>
      <c r="I140" s="3" t="s">
        <v>287</v>
      </c>
      <c r="J140" s="3" t="s">
        <v>356</v>
      </c>
      <c r="K140" s="44">
        <f>Expenditures[[#This Row],[2019
 Total Budget]]-Expenditures[[#This Row],[Budget Adjustments]]</f>
        <v>2600</v>
      </c>
      <c r="L140" s="42"/>
      <c r="M140" s="12">
        <v>2600</v>
      </c>
      <c r="N140" s="12">
        <v>0</v>
      </c>
      <c r="O140" s="12">
        <v>0</v>
      </c>
      <c r="P140" s="12">
        <v>0</v>
      </c>
      <c r="Q140" s="36">
        <v>2516</v>
      </c>
      <c r="R140" s="12">
        <v>0</v>
      </c>
      <c r="S140" s="12">
        <v>0</v>
      </c>
      <c r="T140" s="4" t="s">
        <v>16</v>
      </c>
      <c r="U140" s="4" t="s">
        <v>16</v>
      </c>
      <c r="V140" s="4" t="s">
        <v>16</v>
      </c>
    </row>
    <row r="141" spans="1:22" ht="11.1" customHeight="1" x14ac:dyDescent="0.2">
      <c r="A141" s="3" t="s">
        <v>17</v>
      </c>
      <c r="B141" s="3" t="s">
        <v>515</v>
      </c>
      <c r="C141" s="3" t="s">
        <v>516</v>
      </c>
      <c r="D141" s="3" t="s">
        <v>280</v>
      </c>
      <c r="E141" s="3" t="s">
        <v>281</v>
      </c>
      <c r="F141" s="3" t="s">
        <v>69</v>
      </c>
      <c r="G141" s="16" t="s">
        <v>1533</v>
      </c>
      <c r="H141" s="3" t="s">
        <v>502</v>
      </c>
      <c r="I141" s="3" t="s">
        <v>287</v>
      </c>
      <c r="J141" s="3" t="s">
        <v>417</v>
      </c>
      <c r="K141" s="44">
        <f>Expenditures[[#This Row],[2019
 Total Budget]]-Expenditures[[#This Row],[Budget Adjustments]]</f>
        <v>1400</v>
      </c>
      <c r="L141" s="42"/>
      <c r="M141" s="12">
        <v>1400</v>
      </c>
      <c r="N141" s="12">
        <v>0</v>
      </c>
      <c r="O141" s="12">
        <v>0</v>
      </c>
      <c r="P141" s="12">
        <v>0</v>
      </c>
      <c r="Q141" s="36">
        <v>0</v>
      </c>
      <c r="R141" s="12">
        <v>0</v>
      </c>
      <c r="S141" s="12">
        <v>568</v>
      </c>
      <c r="T141" s="4" t="s">
        <v>16</v>
      </c>
      <c r="U141" s="4" t="s">
        <v>16</v>
      </c>
      <c r="V141" s="4" t="s">
        <v>16</v>
      </c>
    </row>
    <row r="142" spans="1:22" ht="11.1" customHeight="1" x14ac:dyDescent="0.2">
      <c r="A142" s="3" t="s">
        <v>17</v>
      </c>
      <c r="B142" s="3" t="s">
        <v>517</v>
      </c>
      <c r="C142" s="3" t="s">
        <v>296</v>
      </c>
      <c r="D142" s="3" t="s">
        <v>280</v>
      </c>
      <c r="E142" s="3" t="s">
        <v>281</v>
      </c>
      <c r="F142" s="3" t="s">
        <v>69</v>
      </c>
      <c r="G142" s="16" t="s">
        <v>1533</v>
      </c>
      <c r="H142" s="3" t="s">
        <v>502</v>
      </c>
      <c r="I142" s="3" t="s">
        <v>287</v>
      </c>
      <c r="J142" s="3" t="s">
        <v>297</v>
      </c>
      <c r="K142" s="44">
        <f>Expenditures[[#This Row],[2019
 Total Budget]]-Expenditures[[#This Row],[Budget Adjustments]]</f>
        <v>2100</v>
      </c>
      <c r="L142" s="42"/>
      <c r="M142" s="12">
        <v>2100</v>
      </c>
      <c r="N142" s="12">
        <v>445</v>
      </c>
      <c r="O142" s="12">
        <v>0</v>
      </c>
      <c r="P142" s="12">
        <v>590</v>
      </c>
      <c r="Q142" s="36">
        <v>1289.22</v>
      </c>
      <c r="R142" s="12">
        <v>1046.18</v>
      </c>
      <c r="S142" s="12">
        <v>1678.37</v>
      </c>
      <c r="T142" s="4" t="s">
        <v>16</v>
      </c>
      <c r="U142" s="4" t="s">
        <v>16</v>
      </c>
      <c r="V142" s="4" t="s">
        <v>16</v>
      </c>
    </row>
    <row r="143" spans="1:22" ht="11.1" customHeight="1" x14ac:dyDescent="0.2">
      <c r="A143" s="3" t="s">
        <v>17</v>
      </c>
      <c r="B143" s="3" t="s">
        <v>518</v>
      </c>
      <c r="C143" s="3" t="s">
        <v>299</v>
      </c>
      <c r="D143" s="3" t="s">
        <v>280</v>
      </c>
      <c r="E143" s="3" t="s">
        <v>281</v>
      </c>
      <c r="F143" s="3" t="s">
        <v>69</v>
      </c>
      <c r="G143" s="16" t="s">
        <v>1533</v>
      </c>
      <c r="H143" s="3" t="s">
        <v>502</v>
      </c>
      <c r="I143" s="3" t="s">
        <v>287</v>
      </c>
      <c r="J143" s="3" t="s">
        <v>300</v>
      </c>
      <c r="K143" s="44">
        <f>Expenditures[[#This Row],[2019
 Total Budget]]-Expenditures[[#This Row],[Budget Adjustments]]</f>
        <v>0</v>
      </c>
      <c r="L143" s="42"/>
      <c r="M143" s="12">
        <v>0</v>
      </c>
      <c r="N143" s="12">
        <v>0</v>
      </c>
      <c r="O143" s="12">
        <v>0</v>
      </c>
      <c r="P143" s="12">
        <v>0</v>
      </c>
      <c r="Q143" s="36">
        <v>0</v>
      </c>
      <c r="R143" s="12">
        <v>0</v>
      </c>
      <c r="S143" s="12">
        <v>0</v>
      </c>
      <c r="T143" s="4" t="s">
        <v>16</v>
      </c>
      <c r="U143" s="4" t="s">
        <v>16</v>
      </c>
      <c r="V143" s="4" t="s">
        <v>16</v>
      </c>
    </row>
    <row r="144" spans="1:22" ht="11.1" customHeight="1" x14ac:dyDescent="0.2">
      <c r="A144" s="3" t="s">
        <v>17</v>
      </c>
      <c r="B144" s="3" t="s">
        <v>519</v>
      </c>
      <c r="C144" s="3" t="s">
        <v>520</v>
      </c>
      <c r="D144" s="3" t="s">
        <v>280</v>
      </c>
      <c r="E144" s="3" t="s">
        <v>281</v>
      </c>
      <c r="F144" s="3" t="s">
        <v>69</v>
      </c>
      <c r="G144" s="16" t="s">
        <v>1533</v>
      </c>
      <c r="H144" s="3" t="s">
        <v>502</v>
      </c>
      <c r="I144" s="3" t="s">
        <v>287</v>
      </c>
      <c r="J144" s="3" t="s">
        <v>320</v>
      </c>
      <c r="K144" s="44">
        <f>Expenditures[[#This Row],[2019
 Total Budget]]-Expenditures[[#This Row],[Budget Adjustments]]</f>
        <v>-9.9999999998544808E-2</v>
      </c>
      <c r="L144" s="42">
        <v>56592.6</v>
      </c>
      <c r="M144" s="12">
        <v>56592.5</v>
      </c>
      <c r="N144" s="12">
        <v>36472</v>
      </c>
      <c r="O144" s="12">
        <v>0</v>
      </c>
      <c r="P144" s="12">
        <v>3667</v>
      </c>
      <c r="Q144" s="36">
        <v>40404.25</v>
      </c>
      <c r="R144" s="12">
        <v>0</v>
      </c>
      <c r="S144" s="12">
        <v>4055</v>
      </c>
      <c r="T144" s="4" t="s">
        <v>16</v>
      </c>
      <c r="U144" s="4" t="s">
        <v>16</v>
      </c>
      <c r="V144" s="4" t="s">
        <v>16</v>
      </c>
    </row>
    <row r="145" spans="1:22" ht="11.1" customHeight="1" x14ac:dyDescent="0.2">
      <c r="A145" s="3" t="s">
        <v>17</v>
      </c>
      <c r="B145" s="3" t="s">
        <v>521</v>
      </c>
      <c r="C145" s="3" t="s">
        <v>322</v>
      </c>
      <c r="D145" s="3" t="s">
        <v>280</v>
      </c>
      <c r="E145" s="3" t="s">
        <v>281</v>
      </c>
      <c r="F145" s="3" t="s">
        <v>69</v>
      </c>
      <c r="G145" s="16" t="s">
        <v>1533</v>
      </c>
      <c r="H145" s="3" t="s">
        <v>502</v>
      </c>
      <c r="I145" s="3" t="s">
        <v>287</v>
      </c>
      <c r="J145" s="3" t="s">
        <v>323</v>
      </c>
      <c r="K145" s="44">
        <f>Expenditures[[#This Row],[2019
 Total Budget]]-Expenditures[[#This Row],[Budget Adjustments]]</f>
        <v>0</v>
      </c>
      <c r="L145" s="42"/>
      <c r="M145" s="12">
        <v>0</v>
      </c>
      <c r="N145" s="12">
        <v>0</v>
      </c>
      <c r="O145" s="12">
        <v>0</v>
      </c>
      <c r="P145" s="12">
        <v>0</v>
      </c>
      <c r="Q145" s="36">
        <v>0</v>
      </c>
      <c r="R145" s="12">
        <v>370.92</v>
      </c>
      <c r="S145" s="12">
        <v>600.42999999999995</v>
      </c>
      <c r="T145" s="4" t="s">
        <v>16</v>
      </c>
      <c r="U145" s="4" t="s">
        <v>16</v>
      </c>
      <c r="V145" s="4" t="s">
        <v>16</v>
      </c>
    </row>
    <row r="146" spans="1:22" ht="11.1" customHeight="1" x14ac:dyDescent="0.2">
      <c r="A146" s="3" t="s">
        <v>17</v>
      </c>
      <c r="B146" s="3" t="s">
        <v>522</v>
      </c>
      <c r="C146" s="3" t="s">
        <v>302</v>
      </c>
      <c r="D146" s="3" t="s">
        <v>280</v>
      </c>
      <c r="E146" s="3" t="s">
        <v>281</v>
      </c>
      <c r="F146" s="3" t="s">
        <v>69</v>
      </c>
      <c r="G146" s="16" t="s">
        <v>1533</v>
      </c>
      <c r="H146" s="3" t="s">
        <v>502</v>
      </c>
      <c r="I146" s="3" t="s">
        <v>303</v>
      </c>
      <c r="J146" s="3" t="s">
        <v>304</v>
      </c>
      <c r="K146" s="44">
        <f>Expenditures[[#This Row],[2019
 Total Budget]]-Expenditures[[#This Row],[Budget Adjustments]]</f>
        <v>10815.49</v>
      </c>
      <c r="L146" s="42"/>
      <c r="M146" s="12">
        <v>10815.49</v>
      </c>
      <c r="N146" s="12">
        <v>2229.48</v>
      </c>
      <c r="O146" s="12">
        <v>0</v>
      </c>
      <c r="P146" s="12">
        <v>2199.96</v>
      </c>
      <c r="Q146" s="36">
        <v>9801.1</v>
      </c>
      <c r="R146" s="12">
        <v>2150.6</v>
      </c>
      <c r="S146" s="12">
        <v>9387.99</v>
      </c>
      <c r="T146" s="4" t="s">
        <v>16</v>
      </c>
      <c r="U146" s="4" t="s">
        <v>16</v>
      </c>
      <c r="V146" s="4" t="s">
        <v>16</v>
      </c>
    </row>
    <row r="147" spans="1:22" ht="11.1" customHeight="1" x14ac:dyDescent="0.2">
      <c r="A147" s="3" t="s">
        <v>17</v>
      </c>
      <c r="B147" s="3" t="s">
        <v>523</v>
      </c>
      <c r="C147" s="3" t="s">
        <v>279</v>
      </c>
      <c r="D147" s="3" t="s">
        <v>280</v>
      </c>
      <c r="E147" s="3" t="s">
        <v>281</v>
      </c>
      <c r="F147" s="3" t="s">
        <v>69</v>
      </c>
      <c r="G147" s="16" t="s">
        <v>1534</v>
      </c>
      <c r="H147" s="3" t="s">
        <v>524</v>
      </c>
      <c r="I147" s="3" t="s">
        <v>283</v>
      </c>
      <c r="J147" s="3" t="s">
        <v>284</v>
      </c>
      <c r="K147" s="44">
        <f>Expenditures[[#This Row],[2019
 Total Budget]]-Expenditures[[#This Row],[Budget Adjustments]]</f>
        <v>186027.91</v>
      </c>
      <c r="L147" s="42"/>
      <c r="M147" s="12">
        <v>186027.91</v>
      </c>
      <c r="N147" s="12">
        <v>42336.72</v>
      </c>
      <c r="O147" s="12">
        <v>0</v>
      </c>
      <c r="P147" s="12">
        <v>39970.22</v>
      </c>
      <c r="Q147" s="36">
        <v>173695.26</v>
      </c>
      <c r="R147" s="12">
        <v>38737.08</v>
      </c>
      <c r="S147" s="12">
        <v>168432.94</v>
      </c>
      <c r="T147" s="4" t="s">
        <v>16</v>
      </c>
      <c r="U147" s="4" t="s">
        <v>16</v>
      </c>
      <c r="V147" s="4" t="s">
        <v>16</v>
      </c>
    </row>
    <row r="148" spans="1:22" ht="11.1" customHeight="1" x14ac:dyDescent="0.2">
      <c r="A148" s="3" t="s">
        <v>17</v>
      </c>
      <c r="B148" s="3" t="s">
        <v>525</v>
      </c>
      <c r="C148" s="3" t="s">
        <v>526</v>
      </c>
      <c r="D148" s="3" t="s">
        <v>280</v>
      </c>
      <c r="E148" s="3" t="s">
        <v>281</v>
      </c>
      <c r="F148" s="3" t="s">
        <v>69</v>
      </c>
      <c r="G148" s="16" t="s">
        <v>1534</v>
      </c>
      <c r="H148" s="3" t="s">
        <v>524</v>
      </c>
      <c r="I148" s="3" t="s">
        <v>283</v>
      </c>
      <c r="J148" s="3" t="s">
        <v>428</v>
      </c>
      <c r="K148" s="44">
        <f>Expenditures[[#This Row],[2019
 Total Budget]]-Expenditures[[#This Row],[Budget Adjustments]]</f>
        <v>1091650.8400000001</v>
      </c>
      <c r="L148" s="42"/>
      <c r="M148" s="12">
        <v>1091650.8400000001</v>
      </c>
      <c r="N148" s="12">
        <v>366232.75</v>
      </c>
      <c r="O148" s="12">
        <v>0</v>
      </c>
      <c r="P148" s="12">
        <v>362605.74</v>
      </c>
      <c r="Q148" s="36">
        <v>1603720.85</v>
      </c>
      <c r="R148" s="12">
        <v>353176.51</v>
      </c>
      <c r="S148" s="12">
        <v>1532008.08</v>
      </c>
      <c r="T148" s="4" t="s">
        <v>16</v>
      </c>
      <c r="U148" s="4" t="s">
        <v>16</v>
      </c>
      <c r="V148" s="4" t="s">
        <v>16</v>
      </c>
    </row>
    <row r="149" spans="1:22" ht="11.1" customHeight="1" x14ac:dyDescent="0.2">
      <c r="A149" s="3" t="s">
        <v>17</v>
      </c>
      <c r="B149" s="3" t="s">
        <v>527</v>
      </c>
      <c r="C149" s="3" t="s">
        <v>528</v>
      </c>
      <c r="D149" s="3" t="s">
        <v>280</v>
      </c>
      <c r="E149" s="3" t="s">
        <v>281</v>
      </c>
      <c r="F149" s="3" t="s">
        <v>69</v>
      </c>
      <c r="G149" s="16" t="s">
        <v>1534</v>
      </c>
      <c r="H149" s="3" t="s">
        <v>524</v>
      </c>
      <c r="I149" s="3" t="s">
        <v>283</v>
      </c>
      <c r="J149" s="3" t="s">
        <v>529</v>
      </c>
      <c r="K149" s="44">
        <f>Expenditures[[#This Row],[2019
 Total Budget]]-Expenditures[[#This Row],[Budget Adjustments]]</f>
        <v>586310.34</v>
      </c>
      <c r="L149" s="42"/>
      <c r="M149" s="12">
        <v>586310.34</v>
      </c>
      <c r="N149" s="12">
        <v>11220.24</v>
      </c>
      <c r="O149" s="12">
        <v>0</v>
      </c>
      <c r="P149" s="12">
        <v>0</v>
      </c>
      <c r="Q149" s="36">
        <v>0</v>
      </c>
      <c r="R149" s="12">
        <v>0</v>
      </c>
      <c r="S149" s="12">
        <v>0</v>
      </c>
      <c r="T149" s="4" t="s">
        <v>16</v>
      </c>
      <c r="U149" s="4" t="s">
        <v>16</v>
      </c>
      <c r="V149" s="4" t="s">
        <v>16</v>
      </c>
    </row>
    <row r="150" spans="1:22" ht="11.1" customHeight="1" x14ac:dyDescent="0.2">
      <c r="A150" s="3" t="s">
        <v>17</v>
      </c>
      <c r="B150" s="3" t="s">
        <v>530</v>
      </c>
      <c r="C150" s="3" t="s">
        <v>307</v>
      </c>
      <c r="D150" s="3" t="s">
        <v>280</v>
      </c>
      <c r="E150" s="3" t="s">
        <v>281</v>
      </c>
      <c r="F150" s="3" t="s">
        <v>69</v>
      </c>
      <c r="G150" s="16" t="s">
        <v>1534</v>
      </c>
      <c r="H150" s="3" t="s">
        <v>524</v>
      </c>
      <c r="I150" s="3" t="s">
        <v>283</v>
      </c>
      <c r="J150" s="3" t="s">
        <v>308</v>
      </c>
      <c r="K150" s="44">
        <f>Expenditures[[#This Row],[2019
 Total Budget]]-Expenditures[[#This Row],[Budget Adjustments]]</f>
        <v>16187.8</v>
      </c>
      <c r="L150" s="42"/>
      <c r="M150" s="12">
        <v>16187.8</v>
      </c>
      <c r="N150" s="12">
        <v>2830.65</v>
      </c>
      <c r="O150" s="12">
        <v>0</v>
      </c>
      <c r="P150" s="12">
        <v>2258.48</v>
      </c>
      <c r="Q150" s="36">
        <v>10052.450000000001</v>
      </c>
      <c r="R150" s="12">
        <v>2610.52</v>
      </c>
      <c r="S150" s="12">
        <v>10736.64</v>
      </c>
      <c r="T150" s="4" t="s">
        <v>16</v>
      </c>
      <c r="U150" s="4" t="s">
        <v>16</v>
      </c>
      <c r="V150" s="4" t="s">
        <v>16</v>
      </c>
    </row>
    <row r="151" spans="1:22" ht="11.1" customHeight="1" x14ac:dyDescent="0.2">
      <c r="A151" s="3" t="s">
        <v>17</v>
      </c>
      <c r="B151" s="3" t="s">
        <v>531</v>
      </c>
      <c r="C151" s="3" t="s">
        <v>532</v>
      </c>
      <c r="D151" s="3" t="s">
        <v>280</v>
      </c>
      <c r="E151" s="3" t="s">
        <v>281</v>
      </c>
      <c r="F151" s="3" t="s">
        <v>69</v>
      </c>
      <c r="G151" s="16" t="s">
        <v>1534</v>
      </c>
      <c r="H151" s="3" t="s">
        <v>524</v>
      </c>
      <c r="I151" s="3" t="s">
        <v>283</v>
      </c>
      <c r="J151" s="3" t="s">
        <v>533</v>
      </c>
      <c r="K151" s="44">
        <f>Expenditures[[#This Row],[2019
 Total Budget]]-Expenditures[[#This Row],[Budget Adjustments]]</f>
        <v>54080</v>
      </c>
      <c r="L151" s="42"/>
      <c r="M151" s="12">
        <v>54080</v>
      </c>
      <c r="N151" s="12">
        <v>0</v>
      </c>
      <c r="O151" s="12">
        <v>0</v>
      </c>
      <c r="P151" s="12">
        <v>0</v>
      </c>
      <c r="Q151" s="36">
        <v>208</v>
      </c>
      <c r="R151" s="12">
        <v>0</v>
      </c>
      <c r="S151" s="12">
        <v>0</v>
      </c>
      <c r="T151" s="4" t="s">
        <v>16</v>
      </c>
      <c r="U151" s="4" t="s">
        <v>16</v>
      </c>
      <c r="V151" s="4" t="s">
        <v>16</v>
      </c>
    </row>
    <row r="152" spans="1:22" ht="11.1" customHeight="1" x14ac:dyDescent="0.2">
      <c r="A152" s="3" t="s">
        <v>17</v>
      </c>
      <c r="B152" s="3" t="s">
        <v>534</v>
      </c>
      <c r="C152" s="3" t="s">
        <v>329</v>
      </c>
      <c r="D152" s="3" t="s">
        <v>280</v>
      </c>
      <c r="E152" s="3" t="s">
        <v>281</v>
      </c>
      <c r="F152" s="3" t="s">
        <v>69</v>
      </c>
      <c r="G152" s="16" t="s">
        <v>1534</v>
      </c>
      <c r="H152" s="3" t="s">
        <v>524</v>
      </c>
      <c r="I152" s="3" t="s">
        <v>283</v>
      </c>
      <c r="J152" s="3" t="s">
        <v>330</v>
      </c>
      <c r="K152" s="44">
        <f>Expenditures[[#This Row],[2019
 Total Budget]]-Expenditures[[#This Row],[Budget Adjustments]]</f>
        <v>128100</v>
      </c>
      <c r="L152" s="42"/>
      <c r="M152" s="12">
        <v>128100</v>
      </c>
      <c r="N152" s="12">
        <v>24038.59</v>
      </c>
      <c r="O152" s="12">
        <v>0</v>
      </c>
      <c r="P152" s="12">
        <v>15370.53</v>
      </c>
      <c r="Q152" s="36">
        <v>104932.76</v>
      </c>
      <c r="R152" s="12">
        <v>12773.51</v>
      </c>
      <c r="S152" s="12">
        <v>87546.66</v>
      </c>
      <c r="T152" s="4" t="s">
        <v>16</v>
      </c>
      <c r="U152" s="4" t="s">
        <v>16</v>
      </c>
      <c r="V152" s="4" t="s">
        <v>16</v>
      </c>
    </row>
    <row r="153" spans="1:22" ht="11.1" customHeight="1" x14ac:dyDescent="0.2">
      <c r="A153" s="3" t="s">
        <v>17</v>
      </c>
      <c r="B153" s="3" t="s">
        <v>535</v>
      </c>
      <c r="C153" s="3" t="s">
        <v>536</v>
      </c>
      <c r="D153" s="3" t="s">
        <v>280</v>
      </c>
      <c r="E153" s="3" t="s">
        <v>281</v>
      </c>
      <c r="F153" s="3" t="s">
        <v>69</v>
      </c>
      <c r="G153" s="16" t="s">
        <v>1534</v>
      </c>
      <c r="H153" s="3" t="s">
        <v>524</v>
      </c>
      <c r="I153" s="3" t="s">
        <v>283</v>
      </c>
      <c r="J153" s="3" t="s">
        <v>537</v>
      </c>
      <c r="K153" s="44">
        <f>Expenditures[[#This Row],[2019
 Total Budget]]-Expenditures[[#This Row],[Budget Adjustments]]</f>
        <v>69300</v>
      </c>
      <c r="L153" s="42"/>
      <c r="M153" s="12">
        <v>69300</v>
      </c>
      <c r="N153" s="12">
        <v>15273.44</v>
      </c>
      <c r="O153" s="12">
        <v>0</v>
      </c>
      <c r="P153" s="12">
        <v>14442.68</v>
      </c>
      <c r="Q153" s="36">
        <v>65856.55</v>
      </c>
      <c r="R153" s="12">
        <v>14489.12</v>
      </c>
      <c r="S153" s="12">
        <v>61703.07</v>
      </c>
      <c r="T153" s="4" t="s">
        <v>16</v>
      </c>
      <c r="U153" s="4" t="s">
        <v>16</v>
      </c>
      <c r="V153" s="4" t="s">
        <v>16</v>
      </c>
    </row>
    <row r="154" spans="1:22" ht="11.1" customHeight="1" x14ac:dyDescent="0.2">
      <c r="A154" s="3" t="s">
        <v>17</v>
      </c>
      <c r="B154" s="3" t="s">
        <v>538</v>
      </c>
      <c r="C154" s="3" t="s">
        <v>539</v>
      </c>
      <c r="D154" s="3" t="s">
        <v>280</v>
      </c>
      <c r="E154" s="3" t="s">
        <v>281</v>
      </c>
      <c r="F154" s="3" t="s">
        <v>69</v>
      </c>
      <c r="G154" s="16" t="s">
        <v>1534</v>
      </c>
      <c r="H154" s="3" t="s">
        <v>524</v>
      </c>
      <c r="I154" s="3" t="s">
        <v>283</v>
      </c>
      <c r="J154" s="3" t="s">
        <v>540</v>
      </c>
      <c r="K154" s="44">
        <f>Expenditures[[#This Row],[2019
 Total Budget]]-Expenditures[[#This Row],[Budget Adjustments]]</f>
        <v>70805</v>
      </c>
      <c r="L154" s="42"/>
      <c r="M154" s="12">
        <v>70805</v>
      </c>
      <c r="N154" s="12">
        <v>0</v>
      </c>
      <c r="O154" s="12">
        <v>0</v>
      </c>
      <c r="P154" s="12">
        <v>0</v>
      </c>
      <c r="Q154" s="36">
        <v>66128.759999999995</v>
      </c>
      <c r="R154" s="12">
        <v>0</v>
      </c>
      <c r="S154" s="12">
        <v>64445.19</v>
      </c>
      <c r="T154" s="4" t="s">
        <v>16</v>
      </c>
      <c r="U154" s="4" t="s">
        <v>16</v>
      </c>
      <c r="V154" s="4" t="s">
        <v>16</v>
      </c>
    </row>
    <row r="155" spans="1:22" ht="11.1" customHeight="1" x14ac:dyDescent="0.2">
      <c r="A155" s="3" t="s">
        <v>17</v>
      </c>
      <c r="B155" s="3" t="s">
        <v>541</v>
      </c>
      <c r="C155" s="3" t="s">
        <v>542</v>
      </c>
      <c r="D155" s="3" t="s">
        <v>280</v>
      </c>
      <c r="E155" s="3" t="s">
        <v>281</v>
      </c>
      <c r="F155" s="3" t="s">
        <v>69</v>
      </c>
      <c r="G155" s="16" t="s">
        <v>1534</v>
      </c>
      <c r="H155" s="3" t="s">
        <v>524</v>
      </c>
      <c r="I155" s="3" t="s">
        <v>283</v>
      </c>
      <c r="J155" s="3" t="s">
        <v>543</v>
      </c>
      <c r="K155" s="44">
        <f>Expenditures[[#This Row],[2019
 Total Budget]]-Expenditures[[#This Row],[Budget Adjustments]]</f>
        <v>34000</v>
      </c>
      <c r="L155" s="42"/>
      <c r="M155" s="12">
        <v>34000</v>
      </c>
      <c r="N155" s="12">
        <v>7942.02</v>
      </c>
      <c r="O155" s="12">
        <v>0</v>
      </c>
      <c r="P155" s="12">
        <v>7433.08</v>
      </c>
      <c r="Q155" s="36">
        <v>33092.339999999997</v>
      </c>
      <c r="R155" s="12">
        <v>6693.39</v>
      </c>
      <c r="S155" s="12">
        <v>29620.3</v>
      </c>
      <c r="T155" s="4" t="s">
        <v>16</v>
      </c>
      <c r="U155" s="4" t="s">
        <v>16</v>
      </c>
      <c r="V155" s="4" t="s">
        <v>16</v>
      </c>
    </row>
    <row r="156" spans="1:22" ht="11.1" customHeight="1" x14ac:dyDescent="0.2">
      <c r="A156" s="3" t="s">
        <v>17</v>
      </c>
      <c r="B156" s="3" t="s">
        <v>544</v>
      </c>
      <c r="C156" s="3" t="s">
        <v>545</v>
      </c>
      <c r="D156" s="3" t="s">
        <v>280</v>
      </c>
      <c r="E156" s="3" t="s">
        <v>281</v>
      </c>
      <c r="F156" s="3" t="s">
        <v>69</v>
      </c>
      <c r="G156" s="16" t="s">
        <v>1534</v>
      </c>
      <c r="H156" s="3" t="s">
        <v>524</v>
      </c>
      <c r="I156" s="3" t="s">
        <v>283</v>
      </c>
      <c r="J156" s="3" t="s">
        <v>546</v>
      </c>
      <c r="K156" s="44">
        <f>Expenditures[[#This Row],[2019
 Total Budget]]-Expenditures[[#This Row],[Budget Adjustments]]</f>
        <v>29500</v>
      </c>
      <c r="L156" s="42"/>
      <c r="M156" s="12">
        <v>29500</v>
      </c>
      <c r="N156" s="12">
        <v>6321.77</v>
      </c>
      <c r="O156" s="12">
        <v>0</v>
      </c>
      <c r="P156" s="12">
        <v>6361.07</v>
      </c>
      <c r="Q156" s="36">
        <v>26416.42</v>
      </c>
      <c r="R156" s="12">
        <v>5977.59</v>
      </c>
      <c r="S156" s="12">
        <v>25990.3</v>
      </c>
      <c r="T156" s="4" t="s">
        <v>16</v>
      </c>
      <c r="U156" s="4" t="s">
        <v>16</v>
      </c>
      <c r="V156" s="4" t="s">
        <v>16</v>
      </c>
    </row>
    <row r="157" spans="1:22" ht="11.1" customHeight="1" x14ac:dyDescent="0.2">
      <c r="A157" s="3" t="s">
        <v>17</v>
      </c>
      <c r="B157" s="3" t="s">
        <v>547</v>
      </c>
      <c r="C157" s="3" t="s">
        <v>548</v>
      </c>
      <c r="D157" s="3" t="s">
        <v>280</v>
      </c>
      <c r="E157" s="3" t="s">
        <v>281</v>
      </c>
      <c r="F157" s="3" t="s">
        <v>69</v>
      </c>
      <c r="G157" s="16" t="s">
        <v>1534</v>
      </c>
      <c r="H157" s="3" t="s">
        <v>524</v>
      </c>
      <c r="I157" s="3" t="s">
        <v>283</v>
      </c>
      <c r="J157" s="3" t="s">
        <v>549</v>
      </c>
      <c r="K157" s="44">
        <f>Expenditures[[#This Row],[2019
 Total Budget]]-Expenditures[[#This Row],[Budget Adjustments]]</f>
        <v>14000</v>
      </c>
      <c r="L157" s="42"/>
      <c r="M157" s="12">
        <v>14000</v>
      </c>
      <c r="N157" s="12">
        <v>3029.47</v>
      </c>
      <c r="O157" s="12">
        <v>0</v>
      </c>
      <c r="P157" s="12">
        <v>2696.47</v>
      </c>
      <c r="Q157" s="36">
        <v>8691.75</v>
      </c>
      <c r="R157" s="12">
        <v>679.75</v>
      </c>
      <c r="S157" s="12">
        <v>7205.66</v>
      </c>
      <c r="T157" s="4" t="s">
        <v>16</v>
      </c>
      <c r="U157" s="4" t="s">
        <v>16</v>
      </c>
      <c r="V157" s="4" t="s">
        <v>16</v>
      </c>
    </row>
    <row r="158" spans="1:22" ht="11.1" customHeight="1" x14ac:dyDescent="0.2">
      <c r="A158" s="3" t="s">
        <v>17</v>
      </c>
      <c r="B158" s="3" t="s">
        <v>550</v>
      </c>
      <c r="C158" s="3" t="s">
        <v>310</v>
      </c>
      <c r="D158" s="3" t="s">
        <v>280</v>
      </c>
      <c r="E158" s="3" t="s">
        <v>281</v>
      </c>
      <c r="F158" s="3" t="s">
        <v>69</v>
      </c>
      <c r="G158" s="16" t="s">
        <v>1534</v>
      </c>
      <c r="H158" s="3" t="s">
        <v>524</v>
      </c>
      <c r="I158" s="3" t="s">
        <v>283</v>
      </c>
      <c r="J158" s="3" t="s">
        <v>311</v>
      </c>
      <c r="K158" s="44">
        <f>Expenditures[[#This Row],[2019
 Total Budget]]-Expenditures[[#This Row],[Budget Adjustments]]</f>
        <v>24530</v>
      </c>
      <c r="L158" s="42"/>
      <c r="M158" s="12">
        <v>24530</v>
      </c>
      <c r="N158" s="12">
        <v>0</v>
      </c>
      <c r="O158" s="12">
        <v>0</v>
      </c>
      <c r="P158" s="12">
        <v>0</v>
      </c>
      <c r="Q158" s="36">
        <v>19320</v>
      </c>
      <c r="R158" s="12">
        <v>0</v>
      </c>
      <c r="S158" s="12">
        <v>19345</v>
      </c>
      <c r="T158" s="4" t="s">
        <v>16</v>
      </c>
      <c r="U158" s="4" t="s">
        <v>16</v>
      </c>
      <c r="V158" s="4" t="s">
        <v>16</v>
      </c>
    </row>
    <row r="159" spans="1:22" ht="11.1" customHeight="1" x14ac:dyDescent="0.2">
      <c r="A159" s="3" t="s">
        <v>17</v>
      </c>
      <c r="B159" s="3" t="s">
        <v>551</v>
      </c>
      <c r="C159" s="3" t="s">
        <v>552</v>
      </c>
      <c r="D159" s="3" t="s">
        <v>280</v>
      </c>
      <c r="E159" s="3" t="s">
        <v>281</v>
      </c>
      <c r="F159" s="3" t="s">
        <v>69</v>
      </c>
      <c r="G159" s="16" t="s">
        <v>1534</v>
      </c>
      <c r="H159" s="3" t="s">
        <v>524</v>
      </c>
      <c r="I159" s="3" t="s">
        <v>283</v>
      </c>
      <c r="J159" s="3" t="s">
        <v>553</v>
      </c>
      <c r="K159" s="44">
        <f>Expenditures[[#This Row],[2019
 Total Budget]]-Expenditures[[#This Row],[Budget Adjustments]]</f>
        <v>12500</v>
      </c>
      <c r="L159" s="42"/>
      <c r="M159" s="12">
        <v>12500</v>
      </c>
      <c r="N159" s="12">
        <v>766.5</v>
      </c>
      <c r="O159" s="12">
        <v>0</v>
      </c>
      <c r="P159" s="12">
        <v>2368.0300000000002</v>
      </c>
      <c r="Q159" s="36">
        <v>12924.65</v>
      </c>
      <c r="R159" s="12">
        <v>3932.68</v>
      </c>
      <c r="S159" s="12">
        <v>15478.61</v>
      </c>
      <c r="T159" s="4" t="s">
        <v>16</v>
      </c>
      <c r="U159" s="4" t="s">
        <v>16</v>
      </c>
      <c r="V159" s="4" t="s">
        <v>16</v>
      </c>
    </row>
    <row r="160" spans="1:22" ht="11.1" customHeight="1" x14ac:dyDescent="0.2">
      <c r="A160" s="3" t="s">
        <v>17</v>
      </c>
      <c r="B160" s="3" t="s">
        <v>554</v>
      </c>
      <c r="C160" s="3" t="s">
        <v>333</v>
      </c>
      <c r="D160" s="3" t="s">
        <v>280</v>
      </c>
      <c r="E160" s="3" t="s">
        <v>281</v>
      </c>
      <c r="F160" s="3" t="s">
        <v>69</v>
      </c>
      <c r="G160" s="16" t="s">
        <v>1534</v>
      </c>
      <c r="H160" s="3" t="s">
        <v>524</v>
      </c>
      <c r="I160" s="3" t="s">
        <v>334</v>
      </c>
      <c r="J160" s="3" t="s">
        <v>335</v>
      </c>
      <c r="K160" s="44">
        <f>Expenditures[[#This Row],[2019
 Total Budget]]-Expenditures[[#This Row],[Budget Adjustments]]</f>
        <v>2800</v>
      </c>
      <c r="L160" s="42"/>
      <c r="M160" s="12">
        <v>2800</v>
      </c>
      <c r="N160" s="12">
        <v>0</v>
      </c>
      <c r="O160" s="12">
        <v>0</v>
      </c>
      <c r="P160" s="12">
        <v>2087.5</v>
      </c>
      <c r="Q160" s="36">
        <v>2087.5</v>
      </c>
      <c r="R160" s="12">
        <v>628</v>
      </c>
      <c r="S160" s="12">
        <v>4327.22</v>
      </c>
      <c r="T160" s="4" t="s">
        <v>16</v>
      </c>
      <c r="U160" s="4" t="s">
        <v>16</v>
      </c>
      <c r="V160" s="4" t="s">
        <v>16</v>
      </c>
    </row>
    <row r="161" spans="1:22" ht="11.1" customHeight="1" x14ac:dyDescent="0.2">
      <c r="A161" s="3" t="s">
        <v>17</v>
      </c>
      <c r="B161" s="3" t="s">
        <v>555</v>
      </c>
      <c r="C161" s="3" t="s">
        <v>556</v>
      </c>
      <c r="D161" s="3" t="s">
        <v>280</v>
      </c>
      <c r="E161" s="3" t="s">
        <v>281</v>
      </c>
      <c r="F161" s="3" t="s">
        <v>69</v>
      </c>
      <c r="G161" s="16" t="s">
        <v>1534</v>
      </c>
      <c r="H161" s="3" t="s">
        <v>524</v>
      </c>
      <c r="I161" s="3" t="s">
        <v>334</v>
      </c>
      <c r="J161" s="3" t="s">
        <v>557</v>
      </c>
      <c r="K161" s="44">
        <f>Expenditures[[#This Row],[2019
 Total Budget]]-Expenditures[[#This Row],[Budget Adjustments]]</f>
        <v>20450</v>
      </c>
      <c r="L161" s="42">
        <v>2785</v>
      </c>
      <c r="M161" s="12">
        <v>23235</v>
      </c>
      <c r="N161" s="12">
        <v>2784.01</v>
      </c>
      <c r="O161" s="12">
        <v>3038</v>
      </c>
      <c r="P161" s="12">
        <v>0</v>
      </c>
      <c r="Q161" s="36">
        <v>20939.849999999999</v>
      </c>
      <c r="R161" s="12">
        <v>0</v>
      </c>
      <c r="S161" s="12">
        <v>5146.6099999999997</v>
      </c>
      <c r="T161" s="4" t="s">
        <v>16</v>
      </c>
      <c r="U161" s="4" t="s">
        <v>16</v>
      </c>
      <c r="V161" s="4" t="s">
        <v>16</v>
      </c>
    </row>
    <row r="162" spans="1:22" ht="11.1" customHeight="1" x14ac:dyDescent="0.2">
      <c r="A162" s="3" t="s">
        <v>17</v>
      </c>
      <c r="B162" s="3" t="s">
        <v>558</v>
      </c>
      <c r="C162" s="3" t="s">
        <v>559</v>
      </c>
      <c r="D162" s="3" t="s">
        <v>280</v>
      </c>
      <c r="E162" s="3" t="s">
        <v>281</v>
      </c>
      <c r="F162" s="3" t="s">
        <v>69</v>
      </c>
      <c r="G162" s="16" t="s">
        <v>1534</v>
      </c>
      <c r="H162" s="3" t="s">
        <v>524</v>
      </c>
      <c r="I162" s="3" t="s">
        <v>334</v>
      </c>
      <c r="J162" s="3" t="s">
        <v>560</v>
      </c>
      <c r="K162" s="44">
        <f>Expenditures[[#This Row],[2019
 Total Budget]]-Expenditures[[#This Row],[Budget Adjustments]]</f>
        <v>0</v>
      </c>
      <c r="L162" s="42"/>
      <c r="M162" s="12">
        <v>0</v>
      </c>
      <c r="N162" s="12">
        <v>0</v>
      </c>
      <c r="O162" s="12">
        <v>0</v>
      </c>
      <c r="P162" s="12">
        <v>0</v>
      </c>
      <c r="Q162" s="36">
        <v>0</v>
      </c>
      <c r="R162" s="12">
        <v>0</v>
      </c>
      <c r="S162" s="12">
        <v>7276.2</v>
      </c>
      <c r="T162" s="4" t="s">
        <v>16</v>
      </c>
      <c r="U162" s="4" t="s">
        <v>16</v>
      </c>
      <c r="V162" s="4" t="s">
        <v>16</v>
      </c>
    </row>
    <row r="163" spans="1:22" ht="11.1" customHeight="1" x14ac:dyDescent="0.2">
      <c r="A163" s="3" t="s">
        <v>17</v>
      </c>
      <c r="B163" s="3" t="s">
        <v>561</v>
      </c>
      <c r="C163" s="3" t="s">
        <v>399</v>
      </c>
      <c r="D163" s="3" t="s">
        <v>280</v>
      </c>
      <c r="E163" s="3" t="s">
        <v>281</v>
      </c>
      <c r="F163" s="3" t="s">
        <v>69</v>
      </c>
      <c r="G163" s="16" t="s">
        <v>1534</v>
      </c>
      <c r="H163" s="3" t="s">
        <v>524</v>
      </c>
      <c r="I163" s="3" t="s">
        <v>287</v>
      </c>
      <c r="J163" s="3" t="s">
        <v>400</v>
      </c>
      <c r="K163" s="44">
        <f>Expenditures[[#This Row],[2019
 Total Budget]]-Expenditures[[#This Row],[Budget Adjustments]]</f>
        <v>47561</v>
      </c>
      <c r="L163" s="42"/>
      <c r="M163" s="12">
        <v>47561</v>
      </c>
      <c r="N163" s="12">
        <v>7361.11</v>
      </c>
      <c r="O163" s="12">
        <v>0</v>
      </c>
      <c r="P163" s="12">
        <v>8550.9599999999991</v>
      </c>
      <c r="Q163" s="36">
        <v>37514.01</v>
      </c>
      <c r="R163" s="12">
        <v>7503.61</v>
      </c>
      <c r="S163" s="12">
        <v>30533.02</v>
      </c>
      <c r="T163" s="4" t="s">
        <v>16</v>
      </c>
      <c r="U163" s="4" t="s">
        <v>16</v>
      </c>
      <c r="V163" s="4" t="s">
        <v>16</v>
      </c>
    </row>
    <row r="164" spans="1:22" ht="11.1" customHeight="1" x14ac:dyDescent="0.2">
      <c r="A164" s="3" t="s">
        <v>17</v>
      </c>
      <c r="B164" s="3" t="s">
        <v>562</v>
      </c>
      <c r="C164" s="3" t="s">
        <v>563</v>
      </c>
      <c r="D164" s="3" t="s">
        <v>280</v>
      </c>
      <c r="E164" s="3" t="s">
        <v>281</v>
      </c>
      <c r="F164" s="3" t="s">
        <v>69</v>
      </c>
      <c r="G164" s="16" t="s">
        <v>1534</v>
      </c>
      <c r="H164" s="3" t="s">
        <v>524</v>
      </c>
      <c r="I164" s="3" t="s">
        <v>287</v>
      </c>
      <c r="J164" s="3" t="s">
        <v>564</v>
      </c>
      <c r="K164" s="44">
        <f>Expenditures[[#This Row],[2019
 Total Budget]]-Expenditures[[#This Row],[Budget Adjustments]]</f>
        <v>1300</v>
      </c>
      <c r="L164" s="42"/>
      <c r="M164" s="12">
        <v>1300</v>
      </c>
      <c r="N164" s="12">
        <v>0</v>
      </c>
      <c r="O164" s="12">
        <v>0</v>
      </c>
      <c r="P164" s="12">
        <v>470</v>
      </c>
      <c r="Q164" s="36">
        <v>865.01</v>
      </c>
      <c r="R164" s="12">
        <v>0</v>
      </c>
      <c r="S164" s="12">
        <v>0</v>
      </c>
      <c r="T164" s="4" t="s">
        <v>16</v>
      </c>
      <c r="U164" s="4" t="s">
        <v>16</v>
      </c>
      <c r="V164" s="4" t="s">
        <v>16</v>
      </c>
    </row>
    <row r="165" spans="1:22" ht="11.1" customHeight="1" x14ac:dyDescent="0.2">
      <c r="A165" s="3" t="s">
        <v>17</v>
      </c>
      <c r="B165" s="3" t="s">
        <v>565</v>
      </c>
      <c r="C165" s="3" t="s">
        <v>349</v>
      </c>
      <c r="D165" s="3" t="s">
        <v>280</v>
      </c>
      <c r="E165" s="3" t="s">
        <v>281</v>
      </c>
      <c r="F165" s="3" t="s">
        <v>69</v>
      </c>
      <c r="G165" s="16" t="s">
        <v>1534</v>
      </c>
      <c r="H165" s="3" t="s">
        <v>524</v>
      </c>
      <c r="I165" s="3" t="s">
        <v>287</v>
      </c>
      <c r="J165" s="3" t="s">
        <v>350</v>
      </c>
      <c r="K165" s="44">
        <f>Expenditures[[#This Row],[2019
 Total Budget]]-Expenditures[[#This Row],[Budget Adjustments]]</f>
        <v>20810</v>
      </c>
      <c r="L165" s="42">
        <v>140.55000000000001</v>
      </c>
      <c r="M165" s="12">
        <v>20950.55</v>
      </c>
      <c r="N165" s="12">
        <v>1076.76</v>
      </c>
      <c r="O165" s="12">
        <v>993.19</v>
      </c>
      <c r="P165" s="12">
        <v>735.75</v>
      </c>
      <c r="Q165" s="36">
        <v>20116.02</v>
      </c>
      <c r="R165" s="12">
        <v>6042.12</v>
      </c>
      <c r="S165" s="12">
        <v>12967.53</v>
      </c>
      <c r="T165" s="4" t="s">
        <v>16</v>
      </c>
      <c r="U165" s="4" t="s">
        <v>16</v>
      </c>
      <c r="V165" s="4" t="s">
        <v>16</v>
      </c>
    </row>
    <row r="166" spans="1:22" ht="11.1" customHeight="1" x14ac:dyDescent="0.2">
      <c r="A166" s="3" t="s">
        <v>17</v>
      </c>
      <c r="B166" s="3" t="s">
        <v>566</v>
      </c>
      <c r="C166" s="3" t="s">
        <v>407</v>
      </c>
      <c r="D166" s="3" t="s">
        <v>280</v>
      </c>
      <c r="E166" s="3" t="s">
        <v>281</v>
      </c>
      <c r="F166" s="3" t="s">
        <v>69</v>
      </c>
      <c r="G166" s="16" t="s">
        <v>1534</v>
      </c>
      <c r="H166" s="3" t="s">
        <v>524</v>
      </c>
      <c r="I166" s="3" t="s">
        <v>287</v>
      </c>
      <c r="J166" s="3" t="s">
        <v>408</v>
      </c>
      <c r="K166" s="44">
        <f>Expenditures[[#This Row],[2019
 Total Budget]]-Expenditures[[#This Row],[Budget Adjustments]]</f>
        <v>21200</v>
      </c>
      <c r="L166" s="42">
        <v>102</v>
      </c>
      <c r="M166" s="12">
        <v>21302</v>
      </c>
      <c r="N166" s="12">
        <v>1371.52</v>
      </c>
      <c r="O166" s="12">
        <v>451.48</v>
      </c>
      <c r="P166" s="12">
        <v>2155.19</v>
      </c>
      <c r="Q166" s="36">
        <v>13696.47</v>
      </c>
      <c r="R166" s="12">
        <v>1192.95</v>
      </c>
      <c r="S166" s="12">
        <v>14379.37</v>
      </c>
      <c r="T166" s="4" t="s">
        <v>16</v>
      </c>
      <c r="U166" s="4" t="s">
        <v>16</v>
      </c>
      <c r="V166" s="4" t="s">
        <v>16</v>
      </c>
    </row>
    <row r="167" spans="1:22" ht="11.1" customHeight="1" x14ac:dyDescent="0.2">
      <c r="A167" s="3" t="s">
        <v>17</v>
      </c>
      <c r="B167" s="3" t="s">
        <v>567</v>
      </c>
      <c r="C167" s="3" t="s">
        <v>286</v>
      </c>
      <c r="D167" s="3" t="s">
        <v>280</v>
      </c>
      <c r="E167" s="3" t="s">
        <v>281</v>
      </c>
      <c r="F167" s="3" t="s">
        <v>69</v>
      </c>
      <c r="G167" s="16" t="s">
        <v>1534</v>
      </c>
      <c r="H167" s="3" t="s">
        <v>524</v>
      </c>
      <c r="I167" s="3" t="s">
        <v>287</v>
      </c>
      <c r="J167" s="3" t="s">
        <v>288</v>
      </c>
      <c r="K167" s="44">
        <f>Expenditures[[#This Row],[2019
 Total Budget]]-Expenditures[[#This Row],[Budget Adjustments]]</f>
        <v>7500</v>
      </c>
      <c r="L167" s="42"/>
      <c r="M167" s="12">
        <v>7500</v>
      </c>
      <c r="N167" s="12">
        <v>820.19</v>
      </c>
      <c r="O167" s="12">
        <v>390.33</v>
      </c>
      <c r="P167" s="12">
        <v>349.57</v>
      </c>
      <c r="Q167" s="36">
        <v>6861.28</v>
      </c>
      <c r="R167" s="12">
        <v>361.38</v>
      </c>
      <c r="S167" s="12">
        <v>6830.92</v>
      </c>
      <c r="T167" s="4" t="s">
        <v>16</v>
      </c>
      <c r="U167" s="4" t="s">
        <v>16</v>
      </c>
      <c r="V167" s="4" t="s">
        <v>16</v>
      </c>
    </row>
    <row r="168" spans="1:22" ht="11.1" customHeight="1" x14ac:dyDescent="0.2">
      <c r="A168" s="3" t="s">
        <v>17</v>
      </c>
      <c r="B168" s="3" t="s">
        <v>568</v>
      </c>
      <c r="C168" s="3" t="s">
        <v>411</v>
      </c>
      <c r="D168" s="3" t="s">
        <v>280</v>
      </c>
      <c r="E168" s="3" t="s">
        <v>281</v>
      </c>
      <c r="F168" s="3" t="s">
        <v>69</v>
      </c>
      <c r="G168" s="16" t="s">
        <v>1534</v>
      </c>
      <c r="H168" s="3" t="s">
        <v>524</v>
      </c>
      <c r="I168" s="3" t="s">
        <v>287</v>
      </c>
      <c r="J168" s="3" t="s">
        <v>412</v>
      </c>
      <c r="K168" s="44">
        <f>Expenditures[[#This Row],[2019
 Total Budget]]-Expenditures[[#This Row],[Budget Adjustments]]</f>
        <v>14000</v>
      </c>
      <c r="L168" s="42"/>
      <c r="M168" s="12">
        <v>14000</v>
      </c>
      <c r="N168" s="12">
        <v>3615.17</v>
      </c>
      <c r="O168" s="12">
        <v>0</v>
      </c>
      <c r="P168" s="12">
        <v>3611.79</v>
      </c>
      <c r="Q168" s="36">
        <v>14321.19</v>
      </c>
      <c r="R168" s="12">
        <v>3182.09</v>
      </c>
      <c r="S168" s="12">
        <v>14222.07</v>
      </c>
      <c r="T168" s="4" t="s">
        <v>16</v>
      </c>
      <c r="U168" s="4" t="s">
        <v>16</v>
      </c>
      <c r="V168" s="4" t="s">
        <v>16</v>
      </c>
    </row>
    <row r="169" spans="1:22" ht="11.1" customHeight="1" x14ac:dyDescent="0.2">
      <c r="A169" s="3" t="s">
        <v>17</v>
      </c>
      <c r="B169" s="3" t="s">
        <v>569</v>
      </c>
      <c r="C169" s="3" t="s">
        <v>314</v>
      </c>
      <c r="D169" s="3" t="s">
        <v>280</v>
      </c>
      <c r="E169" s="3" t="s">
        <v>281</v>
      </c>
      <c r="F169" s="3" t="s">
        <v>69</v>
      </c>
      <c r="G169" s="16" t="s">
        <v>1534</v>
      </c>
      <c r="H169" s="3" t="s">
        <v>524</v>
      </c>
      <c r="I169" s="3" t="s">
        <v>287</v>
      </c>
      <c r="J169" s="3" t="s">
        <v>291</v>
      </c>
      <c r="K169" s="44">
        <f>Expenditures[[#This Row],[2019
 Total Budget]]-Expenditures[[#This Row],[Budget Adjustments]]</f>
        <v>11520</v>
      </c>
      <c r="L169" s="42"/>
      <c r="M169" s="12">
        <v>11520</v>
      </c>
      <c r="N169" s="12">
        <v>2149.08</v>
      </c>
      <c r="O169" s="12">
        <v>5030.01</v>
      </c>
      <c r="P169" s="12">
        <v>2139.79</v>
      </c>
      <c r="Q169" s="36">
        <v>9357.2000000000007</v>
      </c>
      <c r="R169" s="12">
        <v>5085.07</v>
      </c>
      <c r="S169" s="12">
        <v>20995.69</v>
      </c>
      <c r="T169" s="4" t="s">
        <v>16</v>
      </c>
      <c r="U169" s="4" t="s">
        <v>16</v>
      </c>
      <c r="V169" s="4" t="s">
        <v>16</v>
      </c>
    </row>
    <row r="170" spans="1:22" ht="11.1" customHeight="1" x14ac:dyDescent="0.2">
      <c r="A170" s="3" t="s">
        <v>17</v>
      </c>
      <c r="B170" s="3" t="s">
        <v>570</v>
      </c>
      <c r="C170" s="3" t="s">
        <v>293</v>
      </c>
      <c r="D170" s="3" t="s">
        <v>280</v>
      </c>
      <c r="E170" s="3" t="s">
        <v>281</v>
      </c>
      <c r="F170" s="3" t="s">
        <v>69</v>
      </c>
      <c r="G170" s="16" t="s">
        <v>1534</v>
      </c>
      <c r="H170" s="3" t="s">
        <v>524</v>
      </c>
      <c r="I170" s="3" t="s">
        <v>287</v>
      </c>
      <c r="J170" s="3" t="s">
        <v>294</v>
      </c>
      <c r="K170" s="44">
        <f>Expenditures[[#This Row],[2019
 Total Budget]]-Expenditures[[#This Row],[Budget Adjustments]]</f>
        <v>19965</v>
      </c>
      <c r="L170" s="42"/>
      <c r="M170" s="12">
        <v>19965</v>
      </c>
      <c r="N170" s="12">
        <v>2635.7</v>
      </c>
      <c r="O170" s="12">
        <v>370.3</v>
      </c>
      <c r="P170" s="12">
        <v>3215.35</v>
      </c>
      <c r="Q170" s="36">
        <v>11870.38</v>
      </c>
      <c r="R170" s="12">
        <v>2400.38</v>
      </c>
      <c r="S170" s="12">
        <v>15383.95</v>
      </c>
      <c r="T170" s="4" t="s">
        <v>16</v>
      </c>
      <c r="U170" s="4" t="s">
        <v>16</v>
      </c>
      <c r="V170" s="4" t="s">
        <v>16</v>
      </c>
    </row>
    <row r="171" spans="1:22" ht="11.1" customHeight="1" x14ac:dyDescent="0.2">
      <c r="A171" s="3" t="s">
        <v>17</v>
      </c>
      <c r="B171" s="3" t="s">
        <v>571</v>
      </c>
      <c r="C171" s="3" t="s">
        <v>572</v>
      </c>
      <c r="D171" s="3" t="s">
        <v>280</v>
      </c>
      <c r="E171" s="3" t="s">
        <v>281</v>
      </c>
      <c r="F171" s="3" t="s">
        <v>69</v>
      </c>
      <c r="G171" s="16" t="s">
        <v>1534</v>
      </c>
      <c r="H171" s="3" t="s">
        <v>524</v>
      </c>
      <c r="I171" s="3" t="s">
        <v>287</v>
      </c>
      <c r="J171" s="3" t="s">
        <v>356</v>
      </c>
      <c r="K171" s="44">
        <f>Expenditures[[#This Row],[2019
 Total Budget]]-Expenditures[[#This Row],[Budget Adjustments]]</f>
        <v>8025</v>
      </c>
      <c r="L171" s="42"/>
      <c r="M171" s="12">
        <v>8025</v>
      </c>
      <c r="N171" s="12">
        <v>1338</v>
      </c>
      <c r="O171" s="12">
        <v>0</v>
      </c>
      <c r="P171" s="12">
        <v>1163</v>
      </c>
      <c r="Q171" s="36">
        <v>8549</v>
      </c>
      <c r="R171" s="12">
        <v>0</v>
      </c>
      <c r="S171" s="12">
        <v>0</v>
      </c>
      <c r="T171" s="4" t="s">
        <v>16</v>
      </c>
      <c r="U171" s="4" t="s">
        <v>16</v>
      </c>
      <c r="V171" s="4" t="s">
        <v>16</v>
      </c>
    </row>
    <row r="172" spans="1:22" ht="11.1" customHeight="1" x14ac:dyDescent="0.2">
      <c r="A172" s="3" t="s">
        <v>17</v>
      </c>
      <c r="B172" s="3" t="s">
        <v>573</v>
      </c>
      <c r="C172" s="3" t="s">
        <v>574</v>
      </c>
      <c r="D172" s="3" t="s">
        <v>280</v>
      </c>
      <c r="E172" s="3" t="s">
        <v>281</v>
      </c>
      <c r="F172" s="3" t="s">
        <v>69</v>
      </c>
      <c r="G172" s="16" t="s">
        <v>1534</v>
      </c>
      <c r="H172" s="3" t="s">
        <v>524</v>
      </c>
      <c r="I172" s="3" t="s">
        <v>287</v>
      </c>
      <c r="J172" s="3" t="s">
        <v>575</v>
      </c>
      <c r="K172" s="44">
        <f>Expenditures[[#This Row],[2019
 Total Budget]]-Expenditures[[#This Row],[Budget Adjustments]]</f>
        <v>4000</v>
      </c>
      <c r="L172" s="42"/>
      <c r="M172" s="12">
        <v>4000</v>
      </c>
      <c r="N172" s="12">
        <v>823</v>
      </c>
      <c r="O172" s="12">
        <v>180</v>
      </c>
      <c r="P172" s="12">
        <v>0</v>
      </c>
      <c r="Q172" s="36">
        <v>0</v>
      </c>
      <c r="R172" s="12">
        <v>0</v>
      </c>
      <c r="S172" s="12">
        <v>0</v>
      </c>
      <c r="T172" s="4" t="s">
        <v>16</v>
      </c>
      <c r="U172" s="4" t="s">
        <v>16</v>
      </c>
      <c r="V172" s="4" t="s">
        <v>16</v>
      </c>
    </row>
    <row r="173" spans="1:22" ht="11.1" customHeight="1" x14ac:dyDescent="0.2">
      <c r="A173" s="3" t="s">
        <v>17</v>
      </c>
      <c r="B173" s="3" t="s">
        <v>576</v>
      </c>
      <c r="C173" s="3" t="s">
        <v>416</v>
      </c>
      <c r="D173" s="3" t="s">
        <v>280</v>
      </c>
      <c r="E173" s="3" t="s">
        <v>281</v>
      </c>
      <c r="F173" s="3" t="s">
        <v>69</v>
      </c>
      <c r="G173" s="16" t="s">
        <v>1534</v>
      </c>
      <c r="H173" s="3" t="s">
        <v>524</v>
      </c>
      <c r="I173" s="3" t="s">
        <v>287</v>
      </c>
      <c r="J173" s="3" t="s">
        <v>417</v>
      </c>
      <c r="K173" s="44">
        <f>Expenditures[[#This Row],[2019
 Total Budget]]-Expenditures[[#This Row],[Budget Adjustments]]</f>
        <v>18000</v>
      </c>
      <c r="L173" s="42"/>
      <c r="M173" s="12">
        <v>18000</v>
      </c>
      <c r="N173" s="12">
        <v>2516.6799999999998</v>
      </c>
      <c r="O173" s="12">
        <v>614.5</v>
      </c>
      <c r="P173" s="12">
        <v>1366.99</v>
      </c>
      <c r="Q173" s="36">
        <v>13161.03</v>
      </c>
      <c r="R173" s="12">
        <v>4832.99</v>
      </c>
      <c r="S173" s="12">
        <v>19481.96</v>
      </c>
      <c r="T173" s="4" t="s">
        <v>16</v>
      </c>
      <c r="U173" s="4" t="s">
        <v>16</v>
      </c>
      <c r="V173" s="4" t="s">
        <v>16</v>
      </c>
    </row>
    <row r="174" spans="1:22" ht="11.1" customHeight="1" x14ac:dyDescent="0.2">
      <c r="A174" s="3" t="s">
        <v>17</v>
      </c>
      <c r="B174" s="3" t="s">
        <v>577</v>
      </c>
      <c r="C174" s="3" t="s">
        <v>419</v>
      </c>
      <c r="D174" s="3" t="s">
        <v>280</v>
      </c>
      <c r="E174" s="3" t="s">
        <v>281</v>
      </c>
      <c r="F174" s="3" t="s">
        <v>69</v>
      </c>
      <c r="G174" s="16" t="s">
        <v>1534</v>
      </c>
      <c r="H174" s="3" t="s">
        <v>524</v>
      </c>
      <c r="I174" s="3" t="s">
        <v>287</v>
      </c>
      <c r="J174" s="3" t="s">
        <v>420</v>
      </c>
      <c r="K174" s="44">
        <f>Expenditures[[#This Row],[2019
 Total Budget]]-Expenditures[[#This Row],[Budget Adjustments]]</f>
        <v>3000</v>
      </c>
      <c r="L174" s="42"/>
      <c r="M174" s="12">
        <v>3000</v>
      </c>
      <c r="N174" s="12">
        <v>613.91</v>
      </c>
      <c r="O174" s="12">
        <v>699.25</v>
      </c>
      <c r="P174" s="12">
        <v>477</v>
      </c>
      <c r="Q174" s="36">
        <v>2968.4</v>
      </c>
      <c r="R174" s="12">
        <v>0</v>
      </c>
      <c r="S174" s="12">
        <v>5897.75</v>
      </c>
      <c r="T174" s="4" t="s">
        <v>16</v>
      </c>
      <c r="U174" s="4" t="s">
        <v>16</v>
      </c>
      <c r="V174" s="4" t="s">
        <v>16</v>
      </c>
    </row>
    <row r="175" spans="1:22" ht="11.1" customHeight="1" x14ac:dyDescent="0.2">
      <c r="A175" s="3" t="s">
        <v>17</v>
      </c>
      <c r="B175" s="3" t="s">
        <v>578</v>
      </c>
      <c r="C175" s="3" t="s">
        <v>340</v>
      </c>
      <c r="D175" s="3" t="s">
        <v>280</v>
      </c>
      <c r="E175" s="3" t="s">
        <v>281</v>
      </c>
      <c r="F175" s="3" t="s">
        <v>69</v>
      </c>
      <c r="G175" s="16" t="s">
        <v>1534</v>
      </c>
      <c r="H175" s="3" t="s">
        <v>524</v>
      </c>
      <c r="I175" s="3" t="s">
        <v>287</v>
      </c>
      <c r="J175" s="3" t="s">
        <v>341</v>
      </c>
      <c r="K175" s="44">
        <f>Expenditures[[#This Row],[2019
 Total Budget]]-Expenditures[[#This Row],[Budget Adjustments]]</f>
        <v>1680</v>
      </c>
      <c r="L175" s="42"/>
      <c r="M175" s="12">
        <v>1680</v>
      </c>
      <c r="N175" s="12">
        <v>312.73</v>
      </c>
      <c r="O175" s="12">
        <v>677.79</v>
      </c>
      <c r="P175" s="12">
        <v>339.5</v>
      </c>
      <c r="Q175" s="36">
        <v>1541.64</v>
      </c>
      <c r="R175" s="12">
        <v>296.45999999999998</v>
      </c>
      <c r="S175" s="12">
        <v>1559.23</v>
      </c>
      <c r="T175" s="4" t="s">
        <v>16</v>
      </c>
      <c r="U175" s="4" t="s">
        <v>16</v>
      </c>
      <c r="V175" s="4" t="s">
        <v>16</v>
      </c>
    </row>
    <row r="176" spans="1:22" ht="11.1" customHeight="1" x14ac:dyDescent="0.2">
      <c r="A176" s="3" t="s">
        <v>17</v>
      </c>
      <c r="B176" s="3" t="s">
        <v>579</v>
      </c>
      <c r="C176" s="3" t="s">
        <v>296</v>
      </c>
      <c r="D176" s="3" t="s">
        <v>280</v>
      </c>
      <c r="E176" s="3" t="s">
        <v>281</v>
      </c>
      <c r="F176" s="3" t="s">
        <v>69</v>
      </c>
      <c r="G176" s="16" t="s">
        <v>1534</v>
      </c>
      <c r="H176" s="3" t="s">
        <v>524</v>
      </c>
      <c r="I176" s="3" t="s">
        <v>287</v>
      </c>
      <c r="J176" s="3" t="s">
        <v>297</v>
      </c>
      <c r="K176" s="44">
        <f>Expenditures[[#This Row],[2019
 Total Budget]]-Expenditures[[#This Row],[Budget Adjustments]]</f>
        <v>17800</v>
      </c>
      <c r="L176" s="42"/>
      <c r="M176" s="12">
        <v>17800</v>
      </c>
      <c r="N176" s="12">
        <v>2041.75</v>
      </c>
      <c r="O176" s="12">
        <v>8389.98</v>
      </c>
      <c r="P176" s="12">
        <v>724.11</v>
      </c>
      <c r="Q176" s="36">
        <v>11041.59</v>
      </c>
      <c r="R176" s="12">
        <v>0</v>
      </c>
      <c r="S176" s="12">
        <v>5044.51</v>
      </c>
      <c r="T176" s="4" t="s">
        <v>16</v>
      </c>
      <c r="U176" s="4" t="s">
        <v>16</v>
      </c>
      <c r="V176" s="4" t="s">
        <v>16</v>
      </c>
    </row>
    <row r="177" spans="1:22" ht="11.1" customHeight="1" x14ac:dyDescent="0.2">
      <c r="A177" s="3" t="s">
        <v>17</v>
      </c>
      <c r="B177" s="3" t="s">
        <v>580</v>
      </c>
      <c r="C177" s="3" t="s">
        <v>581</v>
      </c>
      <c r="D177" s="3" t="s">
        <v>280</v>
      </c>
      <c r="E177" s="3" t="s">
        <v>281</v>
      </c>
      <c r="F177" s="3" t="s">
        <v>69</v>
      </c>
      <c r="G177" s="16" t="s">
        <v>1534</v>
      </c>
      <c r="H177" s="3" t="s">
        <v>524</v>
      </c>
      <c r="I177" s="3" t="s">
        <v>287</v>
      </c>
      <c r="J177" s="3" t="s">
        <v>582</v>
      </c>
      <c r="K177" s="44">
        <f>Expenditures[[#This Row],[2019
 Total Budget]]-Expenditures[[#This Row],[Budget Adjustments]]</f>
        <v>12000</v>
      </c>
      <c r="L177" s="42"/>
      <c r="M177" s="12">
        <v>12000</v>
      </c>
      <c r="N177" s="12">
        <v>1874</v>
      </c>
      <c r="O177" s="12">
        <v>0</v>
      </c>
      <c r="P177" s="12">
        <v>0</v>
      </c>
      <c r="Q177" s="36">
        <v>6122.07</v>
      </c>
      <c r="R177" s="12">
        <v>0</v>
      </c>
      <c r="S177" s="12">
        <v>7869.46</v>
      </c>
      <c r="T177" s="4" t="s">
        <v>16</v>
      </c>
      <c r="U177" s="4" t="s">
        <v>16</v>
      </c>
      <c r="V177" s="4" t="s">
        <v>16</v>
      </c>
    </row>
    <row r="178" spans="1:22" ht="11.1" customHeight="1" x14ac:dyDescent="0.2">
      <c r="A178" s="3" t="s">
        <v>17</v>
      </c>
      <c r="B178" s="3" t="s">
        <v>583</v>
      </c>
      <c r="C178" s="3" t="s">
        <v>299</v>
      </c>
      <c r="D178" s="3" t="s">
        <v>280</v>
      </c>
      <c r="E178" s="3" t="s">
        <v>281</v>
      </c>
      <c r="F178" s="3" t="s">
        <v>69</v>
      </c>
      <c r="G178" s="16" t="s">
        <v>1534</v>
      </c>
      <c r="H178" s="3" t="s">
        <v>524</v>
      </c>
      <c r="I178" s="3" t="s">
        <v>287</v>
      </c>
      <c r="J178" s="3" t="s">
        <v>300</v>
      </c>
      <c r="K178" s="44">
        <f>Expenditures[[#This Row],[2019
 Total Budget]]-Expenditures[[#This Row],[Budget Adjustments]]</f>
        <v>0</v>
      </c>
      <c r="L178" s="42"/>
      <c r="M178" s="12">
        <v>0</v>
      </c>
      <c r="N178" s="12">
        <v>0</v>
      </c>
      <c r="O178" s="12">
        <v>0</v>
      </c>
      <c r="P178" s="12">
        <v>0</v>
      </c>
      <c r="Q178" s="36">
        <v>0</v>
      </c>
      <c r="R178" s="12">
        <v>0</v>
      </c>
      <c r="S178" s="12">
        <v>0</v>
      </c>
      <c r="T178" s="4" t="s">
        <v>16</v>
      </c>
      <c r="U178" s="4" t="s">
        <v>16</v>
      </c>
      <c r="V178" s="4" t="s">
        <v>16</v>
      </c>
    </row>
    <row r="179" spans="1:22" ht="11.1" customHeight="1" x14ac:dyDescent="0.2">
      <c r="A179" s="3" t="s">
        <v>17</v>
      </c>
      <c r="B179" s="3" t="s">
        <v>584</v>
      </c>
      <c r="C179" s="3" t="s">
        <v>322</v>
      </c>
      <c r="D179" s="3" t="s">
        <v>280</v>
      </c>
      <c r="E179" s="3" t="s">
        <v>281</v>
      </c>
      <c r="F179" s="3" t="s">
        <v>69</v>
      </c>
      <c r="G179" s="16" t="s">
        <v>1534</v>
      </c>
      <c r="H179" s="3" t="s">
        <v>524</v>
      </c>
      <c r="I179" s="3" t="s">
        <v>287</v>
      </c>
      <c r="J179" s="3" t="s">
        <v>323</v>
      </c>
      <c r="K179" s="44">
        <f>Expenditures[[#This Row],[2019
 Total Budget]]-Expenditures[[#This Row],[Budget Adjustments]]</f>
        <v>14100</v>
      </c>
      <c r="L179" s="42"/>
      <c r="M179" s="12">
        <v>14100</v>
      </c>
      <c r="N179" s="12">
        <v>4000</v>
      </c>
      <c r="O179" s="12">
        <v>0</v>
      </c>
      <c r="P179" s="12">
        <v>3018.4</v>
      </c>
      <c r="Q179" s="36">
        <v>12597.16</v>
      </c>
      <c r="R179" s="12">
        <v>0</v>
      </c>
      <c r="S179" s="12">
        <v>9701.7800000000007</v>
      </c>
      <c r="T179" s="4" t="s">
        <v>16</v>
      </c>
      <c r="U179" s="4" t="s">
        <v>16</v>
      </c>
      <c r="V179" s="4" t="s">
        <v>16</v>
      </c>
    </row>
    <row r="180" spans="1:22" ht="11.1" customHeight="1" x14ac:dyDescent="0.2">
      <c r="A180" s="3" t="s">
        <v>17</v>
      </c>
      <c r="B180" s="3" t="s">
        <v>585</v>
      </c>
      <c r="C180" s="3" t="s">
        <v>302</v>
      </c>
      <c r="D180" s="3" t="s">
        <v>280</v>
      </c>
      <c r="E180" s="3" t="s">
        <v>281</v>
      </c>
      <c r="F180" s="3" t="s">
        <v>69</v>
      </c>
      <c r="G180" s="16" t="s">
        <v>1534</v>
      </c>
      <c r="H180" s="3" t="s">
        <v>524</v>
      </c>
      <c r="I180" s="3" t="s">
        <v>303</v>
      </c>
      <c r="J180" s="3" t="s">
        <v>304</v>
      </c>
      <c r="K180" s="44">
        <f>Expenditures[[#This Row],[2019
 Total Budget]]-Expenditures[[#This Row],[Budget Adjustments]]</f>
        <v>177244.19</v>
      </c>
      <c r="L180" s="42"/>
      <c r="M180" s="12">
        <v>177244.19</v>
      </c>
      <c r="N180" s="12">
        <v>35878.65</v>
      </c>
      <c r="O180" s="12">
        <v>0</v>
      </c>
      <c r="P180" s="12">
        <v>33886.129999999997</v>
      </c>
      <c r="Q180" s="36">
        <v>158911.95000000001</v>
      </c>
      <c r="R180" s="12">
        <v>32886.959999999999</v>
      </c>
      <c r="S180" s="12">
        <v>151499.31</v>
      </c>
      <c r="T180" s="4" t="s">
        <v>16</v>
      </c>
      <c r="U180" s="4" t="s">
        <v>16</v>
      </c>
      <c r="V180" s="4" t="s">
        <v>16</v>
      </c>
    </row>
    <row r="181" spans="1:22" ht="11.1" customHeight="1" x14ac:dyDescent="0.2">
      <c r="A181" s="3" t="s">
        <v>17</v>
      </c>
      <c r="B181" s="3" t="s">
        <v>586</v>
      </c>
      <c r="C181" s="3" t="s">
        <v>587</v>
      </c>
      <c r="D181" s="3" t="s">
        <v>280</v>
      </c>
      <c r="E181" s="3" t="s">
        <v>281</v>
      </c>
      <c r="F181" s="3" t="s">
        <v>69</v>
      </c>
      <c r="G181" s="16" t="s">
        <v>1534</v>
      </c>
      <c r="H181" s="3" t="s">
        <v>588</v>
      </c>
      <c r="I181" s="3" t="s">
        <v>283</v>
      </c>
      <c r="J181" s="3" t="s">
        <v>428</v>
      </c>
      <c r="K181" s="44">
        <f>Expenditures[[#This Row],[2019
 Total Budget]]-Expenditures[[#This Row],[Budget Adjustments]]</f>
        <v>34870</v>
      </c>
      <c r="L181" s="42"/>
      <c r="M181" s="12">
        <v>34870</v>
      </c>
      <c r="N181" s="12">
        <v>0</v>
      </c>
      <c r="O181" s="12">
        <v>0</v>
      </c>
      <c r="P181" s="12">
        <v>0</v>
      </c>
      <c r="Q181" s="36">
        <v>0</v>
      </c>
      <c r="R181" s="12">
        <v>0</v>
      </c>
      <c r="S181" s="12">
        <v>0</v>
      </c>
      <c r="T181" s="4" t="s">
        <v>16</v>
      </c>
      <c r="U181" s="4" t="s">
        <v>16</v>
      </c>
      <c r="V181" s="4" t="s">
        <v>16</v>
      </c>
    </row>
    <row r="182" spans="1:22" ht="11.1" customHeight="1" x14ac:dyDescent="0.2">
      <c r="A182" s="3" t="s">
        <v>17</v>
      </c>
      <c r="B182" s="3" t="s">
        <v>589</v>
      </c>
      <c r="C182" s="3" t="s">
        <v>532</v>
      </c>
      <c r="D182" s="3" t="s">
        <v>280</v>
      </c>
      <c r="E182" s="3" t="s">
        <v>281</v>
      </c>
      <c r="F182" s="3" t="s">
        <v>69</v>
      </c>
      <c r="G182" s="16" t="s">
        <v>1534</v>
      </c>
      <c r="H182" s="3" t="s">
        <v>588</v>
      </c>
      <c r="I182" s="3" t="s">
        <v>283</v>
      </c>
      <c r="J182" s="3" t="s">
        <v>533</v>
      </c>
      <c r="K182" s="44">
        <f>Expenditures[[#This Row],[2019
 Total Budget]]-Expenditures[[#This Row],[Budget Adjustments]]</f>
        <v>54080</v>
      </c>
      <c r="L182" s="42"/>
      <c r="M182" s="12">
        <v>54080</v>
      </c>
      <c r="N182" s="12">
        <v>13169</v>
      </c>
      <c r="O182" s="12">
        <v>0</v>
      </c>
      <c r="P182" s="12">
        <v>15171</v>
      </c>
      <c r="Q182" s="36">
        <v>54509</v>
      </c>
      <c r="R182" s="12">
        <v>15600</v>
      </c>
      <c r="S182" s="12">
        <v>56062.5</v>
      </c>
      <c r="T182" s="4" t="s">
        <v>16</v>
      </c>
      <c r="U182" s="4" t="s">
        <v>16</v>
      </c>
      <c r="V182" s="4" t="s">
        <v>16</v>
      </c>
    </row>
    <row r="183" spans="1:22" ht="11.1" customHeight="1" x14ac:dyDescent="0.2">
      <c r="A183" s="3" t="s">
        <v>17</v>
      </c>
      <c r="B183" s="3" t="s">
        <v>590</v>
      </c>
      <c r="C183" s="3" t="s">
        <v>329</v>
      </c>
      <c r="D183" s="3" t="s">
        <v>280</v>
      </c>
      <c r="E183" s="3" t="s">
        <v>281</v>
      </c>
      <c r="F183" s="3" t="s">
        <v>69</v>
      </c>
      <c r="G183" s="16" t="s">
        <v>1534</v>
      </c>
      <c r="H183" s="3" t="s">
        <v>588</v>
      </c>
      <c r="I183" s="3" t="s">
        <v>283</v>
      </c>
      <c r="J183" s="3" t="s">
        <v>330</v>
      </c>
      <c r="K183" s="44">
        <f>Expenditures[[#This Row],[2019
 Total Budget]]-Expenditures[[#This Row],[Budget Adjustments]]</f>
        <v>2750</v>
      </c>
      <c r="L183" s="42"/>
      <c r="M183" s="12">
        <v>2750</v>
      </c>
      <c r="N183" s="12">
        <v>0</v>
      </c>
      <c r="O183" s="12">
        <v>0</v>
      </c>
      <c r="P183" s="12">
        <v>0</v>
      </c>
      <c r="Q183" s="36">
        <v>0</v>
      </c>
      <c r="R183" s="12">
        <v>0</v>
      </c>
      <c r="S183" s="12">
        <v>445.09</v>
      </c>
      <c r="T183" s="4" t="s">
        <v>16</v>
      </c>
      <c r="U183" s="4" t="s">
        <v>16</v>
      </c>
      <c r="V183" s="4" t="s">
        <v>16</v>
      </c>
    </row>
    <row r="184" spans="1:22" ht="11.1" customHeight="1" x14ac:dyDescent="0.2">
      <c r="A184" s="3" t="s">
        <v>17</v>
      </c>
      <c r="B184" s="3" t="s">
        <v>591</v>
      </c>
      <c r="C184" s="3" t="s">
        <v>536</v>
      </c>
      <c r="D184" s="3" t="s">
        <v>280</v>
      </c>
      <c r="E184" s="3" t="s">
        <v>281</v>
      </c>
      <c r="F184" s="3" t="s">
        <v>69</v>
      </c>
      <c r="G184" s="16" t="s">
        <v>1534</v>
      </c>
      <c r="H184" s="3" t="s">
        <v>588</v>
      </c>
      <c r="I184" s="3" t="s">
        <v>283</v>
      </c>
      <c r="J184" s="3" t="s">
        <v>537</v>
      </c>
      <c r="K184" s="44">
        <f>Expenditures[[#This Row],[2019
 Total Budget]]-Expenditures[[#This Row],[Budget Adjustments]]</f>
        <v>800</v>
      </c>
      <c r="L184" s="42"/>
      <c r="M184" s="12">
        <v>800</v>
      </c>
      <c r="N184" s="12">
        <v>0</v>
      </c>
      <c r="O184" s="12">
        <v>0</v>
      </c>
      <c r="P184" s="12">
        <v>0</v>
      </c>
      <c r="Q184" s="36">
        <v>0</v>
      </c>
      <c r="R184" s="12">
        <v>0</v>
      </c>
      <c r="S184" s="12">
        <v>0</v>
      </c>
      <c r="T184" s="4" t="s">
        <v>16</v>
      </c>
      <c r="U184" s="4" t="s">
        <v>16</v>
      </c>
      <c r="V184" s="4" t="s">
        <v>16</v>
      </c>
    </row>
    <row r="185" spans="1:22" ht="11.1" customHeight="1" x14ac:dyDescent="0.2">
      <c r="A185" s="3" t="s">
        <v>17</v>
      </c>
      <c r="B185" s="3" t="s">
        <v>592</v>
      </c>
      <c r="C185" s="3" t="s">
        <v>539</v>
      </c>
      <c r="D185" s="3" t="s">
        <v>280</v>
      </c>
      <c r="E185" s="3" t="s">
        <v>281</v>
      </c>
      <c r="F185" s="3" t="s">
        <v>69</v>
      </c>
      <c r="G185" s="16" t="s">
        <v>1534</v>
      </c>
      <c r="H185" s="3" t="s">
        <v>588</v>
      </c>
      <c r="I185" s="3" t="s">
        <v>283</v>
      </c>
      <c r="J185" s="3" t="s">
        <v>540</v>
      </c>
      <c r="K185" s="44">
        <f>Expenditures[[#This Row],[2019
 Total Budget]]-Expenditures[[#This Row],[Budget Adjustments]]</f>
        <v>1474</v>
      </c>
      <c r="L185" s="42"/>
      <c r="M185" s="12">
        <v>1474</v>
      </c>
      <c r="N185" s="12">
        <v>0</v>
      </c>
      <c r="O185" s="12">
        <v>0</v>
      </c>
      <c r="P185" s="12">
        <v>0</v>
      </c>
      <c r="Q185" s="36">
        <v>0</v>
      </c>
      <c r="R185" s="12">
        <v>0</v>
      </c>
      <c r="S185" s="12">
        <v>0</v>
      </c>
      <c r="T185" s="4" t="s">
        <v>16</v>
      </c>
      <c r="U185" s="4" t="s">
        <v>16</v>
      </c>
      <c r="V185" s="4" t="s">
        <v>16</v>
      </c>
    </row>
    <row r="186" spans="1:22" ht="11.1" customHeight="1" x14ac:dyDescent="0.2">
      <c r="A186" s="3" t="s">
        <v>17</v>
      </c>
      <c r="B186" s="3" t="s">
        <v>593</v>
      </c>
      <c r="C186" s="3" t="s">
        <v>542</v>
      </c>
      <c r="D186" s="3" t="s">
        <v>280</v>
      </c>
      <c r="E186" s="3" t="s">
        <v>281</v>
      </c>
      <c r="F186" s="3" t="s">
        <v>69</v>
      </c>
      <c r="G186" s="16" t="s">
        <v>1534</v>
      </c>
      <c r="H186" s="3" t="s">
        <v>588</v>
      </c>
      <c r="I186" s="3" t="s">
        <v>283</v>
      </c>
      <c r="J186" s="3" t="s">
        <v>543</v>
      </c>
      <c r="K186" s="44">
        <f>Expenditures[[#This Row],[2019
 Total Budget]]-Expenditures[[#This Row],[Budget Adjustments]]</f>
        <v>645</v>
      </c>
      <c r="L186" s="42"/>
      <c r="M186" s="12">
        <v>645</v>
      </c>
      <c r="N186" s="12">
        <v>0</v>
      </c>
      <c r="O186" s="12">
        <v>0</v>
      </c>
      <c r="P186" s="12">
        <v>0</v>
      </c>
      <c r="Q186" s="36">
        <v>0</v>
      </c>
      <c r="R186" s="12">
        <v>0</v>
      </c>
      <c r="S186" s="12">
        <v>0</v>
      </c>
      <c r="T186" s="4" t="s">
        <v>16</v>
      </c>
      <c r="U186" s="4" t="s">
        <v>16</v>
      </c>
      <c r="V186" s="4" t="s">
        <v>16</v>
      </c>
    </row>
    <row r="187" spans="1:22" ht="11.1" customHeight="1" x14ac:dyDescent="0.2">
      <c r="A187" s="3" t="s">
        <v>17</v>
      </c>
      <c r="B187" s="3" t="s">
        <v>594</v>
      </c>
      <c r="C187" s="3" t="s">
        <v>545</v>
      </c>
      <c r="D187" s="3" t="s">
        <v>280</v>
      </c>
      <c r="E187" s="3" t="s">
        <v>281</v>
      </c>
      <c r="F187" s="3" t="s">
        <v>69</v>
      </c>
      <c r="G187" s="16" t="s">
        <v>1534</v>
      </c>
      <c r="H187" s="3" t="s">
        <v>588</v>
      </c>
      <c r="I187" s="3" t="s">
        <v>283</v>
      </c>
      <c r="J187" s="3" t="s">
        <v>546</v>
      </c>
      <c r="K187" s="44">
        <f>Expenditures[[#This Row],[2019
 Total Budget]]-Expenditures[[#This Row],[Budget Adjustments]]</f>
        <v>1000</v>
      </c>
      <c r="L187" s="42"/>
      <c r="M187" s="12">
        <v>1000</v>
      </c>
      <c r="N187" s="12">
        <v>0</v>
      </c>
      <c r="O187" s="12">
        <v>0</v>
      </c>
      <c r="P187" s="12">
        <v>0</v>
      </c>
      <c r="Q187" s="36">
        <v>0</v>
      </c>
      <c r="R187" s="12">
        <v>0</v>
      </c>
      <c r="S187" s="12">
        <v>0</v>
      </c>
      <c r="T187" s="4" t="s">
        <v>16</v>
      </c>
      <c r="U187" s="4" t="s">
        <v>16</v>
      </c>
      <c r="V187" s="4" t="s">
        <v>16</v>
      </c>
    </row>
    <row r="188" spans="1:22" ht="11.1" customHeight="1" x14ac:dyDescent="0.2">
      <c r="A188" s="3" t="s">
        <v>17</v>
      </c>
      <c r="B188" s="3" t="s">
        <v>595</v>
      </c>
      <c r="C188" s="3" t="s">
        <v>310</v>
      </c>
      <c r="D188" s="3" t="s">
        <v>280</v>
      </c>
      <c r="E188" s="3" t="s">
        <v>281</v>
      </c>
      <c r="F188" s="3" t="s">
        <v>69</v>
      </c>
      <c r="G188" s="16" t="s">
        <v>1534</v>
      </c>
      <c r="H188" s="3" t="s">
        <v>588</v>
      </c>
      <c r="I188" s="3" t="s">
        <v>283</v>
      </c>
      <c r="J188" s="3" t="s">
        <v>311</v>
      </c>
      <c r="K188" s="44">
        <f>Expenditures[[#This Row],[2019
 Total Budget]]-Expenditures[[#This Row],[Budget Adjustments]]</f>
        <v>675</v>
      </c>
      <c r="L188" s="42"/>
      <c r="M188" s="12">
        <v>675</v>
      </c>
      <c r="N188" s="12">
        <v>0</v>
      </c>
      <c r="O188" s="12">
        <v>0</v>
      </c>
      <c r="P188" s="12">
        <v>0</v>
      </c>
      <c r="Q188" s="36">
        <v>0</v>
      </c>
      <c r="R188" s="12">
        <v>0</v>
      </c>
      <c r="S188" s="12">
        <v>0</v>
      </c>
      <c r="T188" s="4" t="s">
        <v>16</v>
      </c>
      <c r="U188" s="4" t="s">
        <v>16</v>
      </c>
      <c r="V188" s="4" t="s">
        <v>16</v>
      </c>
    </row>
    <row r="189" spans="1:22" ht="11.1" customHeight="1" x14ac:dyDescent="0.2">
      <c r="A189" s="3" t="s">
        <v>17</v>
      </c>
      <c r="B189" s="3" t="s">
        <v>596</v>
      </c>
      <c r="C189" s="3" t="s">
        <v>333</v>
      </c>
      <c r="D189" s="3" t="s">
        <v>280</v>
      </c>
      <c r="E189" s="3" t="s">
        <v>281</v>
      </c>
      <c r="F189" s="3" t="s">
        <v>69</v>
      </c>
      <c r="G189" s="16" t="s">
        <v>1534</v>
      </c>
      <c r="H189" s="3" t="s">
        <v>588</v>
      </c>
      <c r="I189" s="3" t="s">
        <v>334</v>
      </c>
      <c r="J189" s="3" t="s">
        <v>335</v>
      </c>
      <c r="K189" s="44">
        <f>Expenditures[[#This Row],[2019
 Total Budget]]-Expenditures[[#This Row],[Budget Adjustments]]</f>
        <v>500</v>
      </c>
      <c r="L189" s="42"/>
      <c r="M189" s="12">
        <v>500</v>
      </c>
      <c r="N189" s="12">
        <v>0</v>
      </c>
      <c r="O189" s="12">
        <v>0</v>
      </c>
      <c r="P189" s="12">
        <v>0</v>
      </c>
      <c r="Q189" s="36">
        <v>0</v>
      </c>
      <c r="R189" s="12">
        <v>0</v>
      </c>
      <c r="S189" s="12">
        <v>0</v>
      </c>
      <c r="T189" s="4" t="s">
        <v>16</v>
      </c>
      <c r="U189" s="4" t="s">
        <v>16</v>
      </c>
      <c r="V189" s="4" t="s">
        <v>16</v>
      </c>
    </row>
    <row r="190" spans="1:22" ht="11.1" customHeight="1" x14ac:dyDescent="0.2">
      <c r="A190" s="3" t="s">
        <v>17</v>
      </c>
      <c r="B190" s="3" t="s">
        <v>597</v>
      </c>
      <c r="C190" s="3" t="s">
        <v>598</v>
      </c>
      <c r="D190" s="3" t="s">
        <v>280</v>
      </c>
      <c r="E190" s="3" t="s">
        <v>281</v>
      </c>
      <c r="F190" s="3" t="s">
        <v>69</v>
      </c>
      <c r="G190" s="16" t="s">
        <v>1534</v>
      </c>
      <c r="H190" s="3" t="s">
        <v>588</v>
      </c>
      <c r="I190" s="3" t="s">
        <v>334</v>
      </c>
      <c r="J190" s="3" t="s">
        <v>557</v>
      </c>
      <c r="K190" s="44">
        <f>Expenditures[[#This Row],[2019
 Total Budget]]-Expenditures[[#This Row],[Budget Adjustments]]</f>
        <v>850</v>
      </c>
      <c r="L190" s="42"/>
      <c r="M190" s="12">
        <v>850</v>
      </c>
      <c r="N190" s="12">
        <v>0</v>
      </c>
      <c r="O190" s="12">
        <v>0</v>
      </c>
      <c r="P190" s="12">
        <v>0</v>
      </c>
      <c r="Q190" s="36">
        <v>775</v>
      </c>
      <c r="R190" s="12">
        <v>0</v>
      </c>
      <c r="S190" s="12">
        <v>1448</v>
      </c>
      <c r="T190" s="4" t="s">
        <v>16</v>
      </c>
      <c r="U190" s="4" t="s">
        <v>16</v>
      </c>
      <c r="V190" s="4" t="s">
        <v>16</v>
      </c>
    </row>
    <row r="191" spans="1:22" ht="11.1" customHeight="1" x14ac:dyDescent="0.2">
      <c r="A191" s="3" t="s">
        <v>17</v>
      </c>
      <c r="B191" s="3" t="s">
        <v>599</v>
      </c>
      <c r="C191" s="3" t="s">
        <v>399</v>
      </c>
      <c r="D191" s="3" t="s">
        <v>280</v>
      </c>
      <c r="E191" s="3" t="s">
        <v>281</v>
      </c>
      <c r="F191" s="3" t="s">
        <v>69</v>
      </c>
      <c r="G191" s="16" t="s">
        <v>1534</v>
      </c>
      <c r="H191" s="3" t="s">
        <v>588</v>
      </c>
      <c r="I191" s="3" t="s">
        <v>287</v>
      </c>
      <c r="J191" s="3" t="s">
        <v>400</v>
      </c>
      <c r="K191" s="44">
        <f>Expenditures[[#This Row],[2019
 Total Budget]]-Expenditures[[#This Row],[Budget Adjustments]]</f>
        <v>0</v>
      </c>
      <c r="L191" s="42"/>
      <c r="M191" s="12">
        <v>0</v>
      </c>
      <c r="N191" s="12">
        <v>0</v>
      </c>
      <c r="O191" s="12">
        <v>0</v>
      </c>
      <c r="P191" s="12">
        <v>0</v>
      </c>
      <c r="Q191" s="36">
        <v>0</v>
      </c>
      <c r="R191" s="12">
        <v>0</v>
      </c>
      <c r="S191" s="12">
        <v>10</v>
      </c>
      <c r="T191" s="4" t="s">
        <v>16</v>
      </c>
      <c r="U191" s="4" t="s">
        <v>16</v>
      </c>
      <c r="V191" s="4" t="s">
        <v>16</v>
      </c>
    </row>
    <row r="192" spans="1:22" ht="11.1" customHeight="1" x14ac:dyDescent="0.2">
      <c r="A192" s="3" t="s">
        <v>17</v>
      </c>
      <c r="B192" s="3" t="s">
        <v>600</v>
      </c>
      <c r="C192" s="3" t="s">
        <v>601</v>
      </c>
      <c r="D192" s="3" t="s">
        <v>280</v>
      </c>
      <c r="E192" s="3" t="s">
        <v>281</v>
      </c>
      <c r="F192" s="3" t="s">
        <v>69</v>
      </c>
      <c r="G192" s="16" t="s">
        <v>1534</v>
      </c>
      <c r="H192" s="3" t="s">
        <v>588</v>
      </c>
      <c r="I192" s="3" t="s">
        <v>287</v>
      </c>
      <c r="J192" s="3" t="s">
        <v>602</v>
      </c>
      <c r="K192" s="44">
        <f>Expenditures[[#This Row],[2019
 Total Budget]]-Expenditures[[#This Row],[Budget Adjustments]]</f>
        <v>0</v>
      </c>
      <c r="L192" s="42"/>
      <c r="M192" s="12">
        <v>0</v>
      </c>
      <c r="N192" s="12">
        <v>0</v>
      </c>
      <c r="O192" s="12">
        <v>0</v>
      </c>
      <c r="P192" s="12">
        <v>0</v>
      </c>
      <c r="Q192" s="36">
        <v>0</v>
      </c>
      <c r="R192" s="12">
        <v>0</v>
      </c>
      <c r="S192" s="12">
        <v>0</v>
      </c>
      <c r="T192" s="4" t="s">
        <v>16</v>
      </c>
      <c r="U192" s="4" t="s">
        <v>16</v>
      </c>
      <c r="V192" s="4" t="s">
        <v>16</v>
      </c>
    </row>
    <row r="193" spans="1:22" ht="11.1" customHeight="1" x14ac:dyDescent="0.2">
      <c r="A193" s="3" t="s">
        <v>17</v>
      </c>
      <c r="B193" s="3" t="s">
        <v>603</v>
      </c>
      <c r="C193" s="3" t="s">
        <v>407</v>
      </c>
      <c r="D193" s="3" t="s">
        <v>280</v>
      </c>
      <c r="E193" s="3" t="s">
        <v>281</v>
      </c>
      <c r="F193" s="3" t="s">
        <v>69</v>
      </c>
      <c r="G193" s="16" t="s">
        <v>1534</v>
      </c>
      <c r="H193" s="3" t="s">
        <v>588</v>
      </c>
      <c r="I193" s="3" t="s">
        <v>287</v>
      </c>
      <c r="J193" s="3" t="s">
        <v>408</v>
      </c>
      <c r="K193" s="44">
        <f>Expenditures[[#This Row],[2019
 Total Budget]]-Expenditures[[#This Row],[Budget Adjustments]]</f>
        <v>2700</v>
      </c>
      <c r="L193" s="42"/>
      <c r="M193" s="12">
        <v>2700</v>
      </c>
      <c r="N193" s="12">
        <v>0</v>
      </c>
      <c r="O193" s="12">
        <v>0</v>
      </c>
      <c r="P193" s="12">
        <v>0</v>
      </c>
      <c r="Q193" s="36">
        <v>438.99</v>
      </c>
      <c r="R193" s="12">
        <v>0</v>
      </c>
      <c r="S193" s="12">
        <v>766.57</v>
      </c>
      <c r="T193" s="4" t="s">
        <v>16</v>
      </c>
      <c r="U193" s="4" t="s">
        <v>16</v>
      </c>
      <c r="V193" s="4" t="s">
        <v>16</v>
      </c>
    </row>
    <row r="194" spans="1:22" ht="11.1" customHeight="1" x14ac:dyDescent="0.2">
      <c r="A194" s="3" t="s">
        <v>17</v>
      </c>
      <c r="B194" s="3" t="s">
        <v>604</v>
      </c>
      <c r="C194" s="3" t="s">
        <v>293</v>
      </c>
      <c r="D194" s="3" t="s">
        <v>280</v>
      </c>
      <c r="E194" s="3" t="s">
        <v>281</v>
      </c>
      <c r="F194" s="3" t="s">
        <v>69</v>
      </c>
      <c r="G194" s="16" t="s">
        <v>1534</v>
      </c>
      <c r="H194" s="3" t="s">
        <v>588</v>
      </c>
      <c r="I194" s="3" t="s">
        <v>287</v>
      </c>
      <c r="J194" s="3" t="s">
        <v>294</v>
      </c>
      <c r="K194" s="44">
        <f>Expenditures[[#This Row],[2019
 Total Budget]]-Expenditures[[#This Row],[Budget Adjustments]]</f>
        <v>938</v>
      </c>
      <c r="L194" s="42"/>
      <c r="M194" s="12">
        <v>938</v>
      </c>
      <c r="N194" s="12">
        <v>80.5</v>
      </c>
      <c r="O194" s="12">
        <v>27.3</v>
      </c>
      <c r="P194" s="12">
        <v>82.3</v>
      </c>
      <c r="Q194" s="36">
        <v>499.47</v>
      </c>
      <c r="R194" s="12">
        <v>100.7</v>
      </c>
      <c r="S194" s="12">
        <v>431.65</v>
      </c>
      <c r="T194" s="4" t="s">
        <v>16</v>
      </c>
      <c r="U194" s="4" t="s">
        <v>16</v>
      </c>
      <c r="V194" s="4" t="s">
        <v>16</v>
      </c>
    </row>
    <row r="195" spans="1:22" ht="11.1" customHeight="1" x14ac:dyDescent="0.2">
      <c r="A195" s="3" t="s">
        <v>17</v>
      </c>
      <c r="B195" s="3" t="s">
        <v>605</v>
      </c>
      <c r="C195" s="3" t="s">
        <v>416</v>
      </c>
      <c r="D195" s="3" t="s">
        <v>280</v>
      </c>
      <c r="E195" s="3" t="s">
        <v>281</v>
      </c>
      <c r="F195" s="3" t="s">
        <v>69</v>
      </c>
      <c r="G195" s="16" t="s">
        <v>1534</v>
      </c>
      <c r="H195" s="3" t="s">
        <v>588</v>
      </c>
      <c r="I195" s="3" t="s">
        <v>287</v>
      </c>
      <c r="J195" s="3" t="s">
        <v>417</v>
      </c>
      <c r="K195" s="44">
        <f>Expenditures[[#This Row],[2019
 Total Budget]]-Expenditures[[#This Row],[Budget Adjustments]]</f>
        <v>0</v>
      </c>
      <c r="L195" s="42"/>
      <c r="M195" s="12">
        <v>0</v>
      </c>
      <c r="N195" s="12">
        <v>0</v>
      </c>
      <c r="O195" s="12">
        <v>0</v>
      </c>
      <c r="P195" s="12">
        <v>0</v>
      </c>
      <c r="Q195" s="36">
        <v>0</v>
      </c>
      <c r="R195" s="12">
        <v>0</v>
      </c>
      <c r="S195" s="12">
        <v>0</v>
      </c>
      <c r="T195" s="4" t="s">
        <v>16</v>
      </c>
      <c r="U195" s="4" t="s">
        <v>16</v>
      </c>
      <c r="V195" s="4" t="s">
        <v>16</v>
      </c>
    </row>
    <row r="196" spans="1:22" ht="11.1" customHeight="1" x14ac:dyDescent="0.2">
      <c r="A196" s="3" t="s">
        <v>17</v>
      </c>
      <c r="B196" s="3" t="s">
        <v>606</v>
      </c>
      <c r="C196" s="3" t="s">
        <v>607</v>
      </c>
      <c r="D196" s="3" t="s">
        <v>280</v>
      </c>
      <c r="E196" s="3" t="s">
        <v>281</v>
      </c>
      <c r="F196" s="3" t="s">
        <v>69</v>
      </c>
      <c r="G196" s="16" t="s">
        <v>1534</v>
      </c>
      <c r="H196" s="3" t="s">
        <v>588</v>
      </c>
      <c r="I196" s="3" t="s">
        <v>287</v>
      </c>
      <c r="J196" s="3" t="s">
        <v>297</v>
      </c>
      <c r="K196" s="44">
        <f>Expenditures[[#This Row],[2019
 Total Budget]]-Expenditures[[#This Row],[Budget Adjustments]]</f>
        <v>2400</v>
      </c>
      <c r="L196" s="42"/>
      <c r="M196" s="12">
        <v>2400</v>
      </c>
      <c r="N196" s="12">
        <v>0</v>
      </c>
      <c r="O196" s="12">
        <v>0</v>
      </c>
      <c r="P196" s="12">
        <v>0</v>
      </c>
      <c r="Q196" s="36">
        <v>937</v>
      </c>
      <c r="R196" s="12">
        <v>3.3</v>
      </c>
      <c r="S196" s="12">
        <v>439.05</v>
      </c>
      <c r="T196" s="4" t="s">
        <v>16</v>
      </c>
      <c r="U196" s="4" t="s">
        <v>16</v>
      </c>
      <c r="V196" s="4" t="s">
        <v>16</v>
      </c>
    </row>
    <row r="197" spans="1:22" ht="11.1" customHeight="1" x14ac:dyDescent="0.2">
      <c r="A197" s="3" t="s">
        <v>17</v>
      </c>
      <c r="B197" s="3" t="s">
        <v>608</v>
      </c>
      <c r="C197" s="3" t="s">
        <v>322</v>
      </c>
      <c r="D197" s="3" t="s">
        <v>280</v>
      </c>
      <c r="E197" s="3" t="s">
        <v>281</v>
      </c>
      <c r="F197" s="3" t="s">
        <v>69</v>
      </c>
      <c r="G197" s="16" t="s">
        <v>1534</v>
      </c>
      <c r="H197" s="3" t="s">
        <v>588</v>
      </c>
      <c r="I197" s="3" t="s">
        <v>287</v>
      </c>
      <c r="J197" s="3" t="s">
        <v>323</v>
      </c>
      <c r="K197" s="44">
        <f>Expenditures[[#This Row],[2019
 Total Budget]]-Expenditures[[#This Row],[Budget Adjustments]]</f>
        <v>3250</v>
      </c>
      <c r="L197" s="42"/>
      <c r="M197" s="12">
        <v>3250</v>
      </c>
      <c r="N197" s="12">
        <v>0</v>
      </c>
      <c r="O197" s="12">
        <v>0</v>
      </c>
      <c r="P197" s="12">
        <v>0</v>
      </c>
      <c r="Q197" s="36">
        <v>0</v>
      </c>
      <c r="R197" s="12">
        <v>0</v>
      </c>
      <c r="S197" s="12">
        <v>0</v>
      </c>
      <c r="T197" s="4" t="s">
        <v>16</v>
      </c>
      <c r="U197" s="4" t="s">
        <v>16</v>
      </c>
      <c r="V197" s="4" t="s">
        <v>16</v>
      </c>
    </row>
    <row r="198" spans="1:22" ht="11.1" customHeight="1" x14ac:dyDescent="0.2">
      <c r="A198" s="3" t="s">
        <v>17</v>
      </c>
      <c r="B198" s="3" t="s">
        <v>609</v>
      </c>
      <c r="C198" s="3" t="s">
        <v>302</v>
      </c>
      <c r="D198" s="3" t="s">
        <v>280</v>
      </c>
      <c r="E198" s="3" t="s">
        <v>281</v>
      </c>
      <c r="F198" s="3" t="s">
        <v>69</v>
      </c>
      <c r="G198" s="16" t="s">
        <v>1534</v>
      </c>
      <c r="H198" s="3" t="s">
        <v>588</v>
      </c>
      <c r="I198" s="3" t="s">
        <v>303</v>
      </c>
      <c r="J198" s="3" t="s">
        <v>304</v>
      </c>
      <c r="K198" s="44">
        <f>Expenditures[[#This Row],[2019
 Total Budget]]-Expenditures[[#This Row],[Budget Adjustments]]</f>
        <v>7366.87</v>
      </c>
      <c r="L198" s="42"/>
      <c r="M198" s="12">
        <v>7366.87</v>
      </c>
      <c r="N198" s="12">
        <v>1007.41</v>
      </c>
      <c r="O198" s="12">
        <v>0</v>
      </c>
      <c r="P198" s="12">
        <v>1160.58</v>
      </c>
      <c r="Q198" s="36">
        <v>4151.41</v>
      </c>
      <c r="R198" s="12">
        <v>1193.3900000000001</v>
      </c>
      <c r="S198" s="12">
        <v>4322.2299999999996</v>
      </c>
      <c r="T198" s="4" t="s">
        <v>16</v>
      </c>
      <c r="U198" s="4" t="s">
        <v>16</v>
      </c>
      <c r="V198" s="4" t="s">
        <v>16</v>
      </c>
    </row>
    <row r="199" spans="1:22" ht="11.1" customHeight="1" x14ac:dyDescent="0.2">
      <c r="A199" s="3" t="s">
        <v>17</v>
      </c>
      <c r="B199" s="3" t="s">
        <v>610</v>
      </c>
      <c r="C199" s="3" t="s">
        <v>307</v>
      </c>
      <c r="D199" s="3" t="s">
        <v>280</v>
      </c>
      <c r="E199" s="3" t="s">
        <v>281</v>
      </c>
      <c r="F199" s="3" t="s">
        <v>69</v>
      </c>
      <c r="G199" s="16" t="s">
        <v>1534</v>
      </c>
      <c r="H199" s="3" t="s">
        <v>611</v>
      </c>
      <c r="I199" s="3" t="s">
        <v>283</v>
      </c>
      <c r="J199" s="3" t="s">
        <v>308</v>
      </c>
      <c r="K199" s="44">
        <f>Expenditures[[#This Row],[2019
 Total Budget]]-Expenditures[[#This Row],[Budget Adjustments]]</f>
        <v>32640</v>
      </c>
      <c r="L199" s="42"/>
      <c r="M199" s="12">
        <v>32640</v>
      </c>
      <c r="N199" s="12">
        <v>8889.6</v>
      </c>
      <c r="O199" s="12">
        <v>0</v>
      </c>
      <c r="P199" s="12">
        <v>8192.6</v>
      </c>
      <c r="Q199" s="36">
        <v>29738.54</v>
      </c>
      <c r="R199" s="12">
        <v>8510.2000000000007</v>
      </c>
      <c r="S199" s="12">
        <v>27501.82</v>
      </c>
      <c r="T199" s="4" t="s">
        <v>16</v>
      </c>
      <c r="U199" s="4" t="s">
        <v>16</v>
      </c>
      <c r="V199" s="4" t="s">
        <v>16</v>
      </c>
    </row>
    <row r="200" spans="1:22" ht="11.1" customHeight="1" x14ac:dyDescent="0.2">
      <c r="A200" s="3" t="s">
        <v>17</v>
      </c>
      <c r="B200" s="3" t="s">
        <v>612</v>
      </c>
      <c r="C200" s="3" t="s">
        <v>613</v>
      </c>
      <c r="D200" s="3" t="s">
        <v>280</v>
      </c>
      <c r="E200" s="3" t="s">
        <v>281</v>
      </c>
      <c r="F200" s="3" t="s">
        <v>69</v>
      </c>
      <c r="G200" s="16" t="s">
        <v>1534</v>
      </c>
      <c r="H200" s="3" t="s">
        <v>611</v>
      </c>
      <c r="I200" s="3" t="s">
        <v>334</v>
      </c>
      <c r="J200" s="3" t="s">
        <v>335</v>
      </c>
      <c r="K200" s="44">
        <f>Expenditures[[#This Row],[2019
 Total Budget]]-Expenditures[[#This Row],[Budget Adjustments]]</f>
        <v>350</v>
      </c>
      <c r="L200" s="42"/>
      <c r="M200" s="12">
        <v>350</v>
      </c>
      <c r="N200" s="12">
        <v>0</v>
      </c>
      <c r="O200" s="12">
        <v>0</v>
      </c>
      <c r="P200" s="12">
        <v>0</v>
      </c>
      <c r="Q200" s="36">
        <v>0</v>
      </c>
      <c r="R200" s="12">
        <v>0</v>
      </c>
      <c r="S200" s="12">
        <v>0</v>
      </c>
      <c r="T200" s="4" t="s">
        <v>16</v>
      </c>
      <c r="U200" s="4" t="s">
        <v>16</v>
      </c>
      <c r="V200" s="4" t="s">
        <v>16</v>
      </c>
    </row>
    <row r="201" spans="1:22" ht="11.1" customHeight="1" x14ac:dyDescent="0.2">
      <c r="A201" s="3" t="s">
        <v>17</v>
      </c>
      <c r="B201" s="3" t="s">
        <v>614</v>
      </c>
      <c r="C201" s="3" t="s">
        <v>349</v>
      </c>
      <c r="D201" s="3" t="s">
        <v>280</v>
      </c>
      <c r="E201" s="3" t="s">
        <v>281</v>
      </c>
      <c r="F201" s="3" t="s">
        <v>69</v>
      </c>
      <c r="G201" s="16" t="s">
        <v>1534</v>
      </c>
      <c r="H201" s="3" t="s">
        <v>611</v>
      </c>
      <c r="I201" s="3" t="s">
        <v>287</v>
      </c>
      <c r="J201" s="3" t="s">
        <v>350</v>
      </c>
      <c r="K201" s="44">
        <f>Expenditures[[#This Row],[2019
 Total Budget]]-Expenditures[[#This Row],[Budget Adjustments]]</f>
        <v>0</v>
      </c>
      <c r="L201" s="42"/>
      <c r="M201" s="12">
        <v>0</v>
      </c>
      <c r="N201" s="12">
        <v>0</v>
      </c>
      <c r="O201" s="12">
        <v>0</v>
      </c>
      <c r="P201" s="12">
        <v>0</v>
      </c>
      <c r="Q201" s="36">
        <v>0</v>
      </c>
      <c r="R201" s="12">
        <v>0</v>
      </c>
      <c r="S201" s="12">
        <v>642</v>
      </c>
      <c r="T201" s="4" t="s">
        <v>16</v>
      </c>
      <c r="U201" s="4" t="s">
        <v>16</v>
      </c>
      <c r="V201" s="4" t="s">
        <v>16</v>
      </c>
    </row>
    <row r="202" spans="1:22" ht="11.1" customHeight="1" x14ac:dyDescent="0.2">
      <c r="A202" s="3" t="s">
        <v>17</v>
      </c>
      <c r="B202" s="3" t="s">
        <v>615</v>
      </c>
      <c r="C202" s="3" t="s">
        <v>407</v>
      </c>
      <c r="D202" s="3" t="s">
        <v>280</v>
      </c>
      <c r="E202" s="3" t="s">
        <v>281</v>
      </c>
      <c r="F202" s="3" t="s">
        <v>69</v>
      </c>
      <c r="G202" s="16" t="s">
        <v>1534</v>
      </c>
      <c r="H202" s="3" t="s">
        <v>611</v>
      </c>
      <c r="I202" s="3" t="s">
        <v>287</v>
      </c>
      <c r="J202" s="3" t="s">
        <v>408</v>
      </c>
      <c r="K202" s="44">
        <f>Expenditures[[#This Row],[2019
 Total Budget]]-Expenditures[[#This Row],[Budget Adjustments]]</f>
        <v>400</v>
      </c>
      <c r="L202" s="42"/>
      <c r="M202" s="12">
        <v>400</v>
      </c>
      <c r="N202" s="12">
        <v>0</v>
      </c>
      <c r="O202" s="12">
        <v>0</v>
      </c>
      <c r="P202" s="12">
        <v>0</v>
      </c>
      <c r="Q202" s="36">
        <v>87.55</v>
      </c>
      <c r="R202" s="12">
        <v>0</v>
      </c>
      <c r="S202" s="12">
        <v>290.10000000000002</v>
      </c>
      <c r="T202" s="4" t="s">
        <v>16</v>
      </c>
      <c r="U202" s="4" t="s">
        <v>16</v>
      </c>
      <c r="V202" s="4" t="s">
        <v>16</v>
      </c>
    </row>
    <row r="203" spans="1:22" ht="11.1" customHeight="1" x14ac:dyDescent="0.2">
      <c r="A203" s="3" t="s">
        <v>17</v>
      </c>
      <c r="B203" s="3" t="s">
        <v>616</v>
      </c>
      <c r="C203" s="3" t="s">
        <v>302</v>
      </c>
      <c r="D203" s="3" t="s">
        <v>280</v>
      </c>
      <c r="E203" s="3" t="s">
        <v>281</v>
      </c>
      <c r="F203" s="3" t="s">
        <v>69</v>
      </c>
      <c r="G203" s="16" t="s">
        <v>1534</v>
      </c>
      <c r="H203" s="3" t="s">
        <v>611</v>
      </c>
      <c r="I203" s="3" t="s">
        <v>303</v>
      </c>
      <c r="J203" s="3" t="s">
        <v>304</v>
      </c>
      <c r="K203" s="44">
        <f>Expenditures[[#This Row],[2019
 Total Budget]]-Expenditures[[#This Row],[Budget Adjustments]]</f>
        <v>2496.96</v>
      </c>
      <c r="L203" s="42"/>
      <c r="M203" s="12">
        <v>2496.96</v>
      </c>
      <c r="N203" s="12">
        <v>680.19</v>
      </c>
      <c r="O203" s="12">
        <v>0</v>
      </c>
      <c r="P203" s="12">
        <v>626.73</v>
      </c>
      <c r="Q203" s="36">
        <v>2274.85</v>
      </c>
      <c r="R203" s="12">
        <v>650.94000000000005</v>
      </c>
      <c r="S203" s="12">
        <v>2103.69</v>
      </c>
      <c r="T203" s="4" t="s">
        <v>16</v>
      </c>
      <c r="U203" s="4" t="s">
        <v>16</v>
      </c>
      <c r="V203" s="4" t="s">
        <v>16</v>
      </c>
    </row>
    <row r="204" spans="1:22" ht="11.1" customHeight="1" x14ac:dyDescent="0.2">
      <c r="A204" s="3" t="s">
        <v>17</v>
      </c>
      <c r="B204" s="3" t="s">
        <v>617</v>
      </c>
      <c r="C204" s="3" t="s">
        <v>279</v>
      </c>
      <c r="D204" s="3" t="s">
        <v>280</v>
      </c>
      <c r="E204" s="3" t="s">
        <v>281</v>
      </c>
      <c r="F204" s="3" t="s">
        <v>69</v>
      </c>
      <c r="G204" s="16" t="s">
        <v>1535</v>
      </c>
      <c r="H204" s="3" t="s">
        <v>618</v>
      </c>
      <c r="I204" s="3" t="s">
        <v>283</v>
      </c>
      <c r="J204" s="3" t="s">
        <v>284</v>
      </c>
      <c r="K204" s="44">
        <f>Expenditures[[#This Row],[2019
 Total Budget]]-Expenditures[[#This Row],[Budget Adjustments]]</f>
        <v>87567</v>
      </c>
      <c r="L204" s="42"/>
      <c r="M204" s="12">
        <v>87567</v>
      </c>
      <c r="N204" s="12">
        <v>19794.849999999999</v>
      </c>
      <c r="O204" s="12">
        <v>0</v>
      </c>
      <c r="P204" s="12">
        <v>19735.8</v>
      </c>
      <c r="Q204" s="36">
        <v>85850.57</v>
      </c>
      <c r="R204" s="12">
        <v>16313.02</v>
      </c>
      <c r="S204" s="12">
        <v>54362.55</v>
      </c>
      <c r="T204" s="4" t="s">
        <v>16</v>
      </c>
      <c r="U204" s="4" t="s">
        <v>16</v>
      </c>
      <c r="V204" s="4" t="s">
        <v>16</v>
      </c>
    </row>
    <row r="205" spans="1:22" ht="11.1" customHeight="1" x14ac:dyDescent="0.2">
      <c r="A205" s="3" t="s">
        <v>17</v>
      </c>
      <c r="B205" s="3" t="s">
        <v>619</v>
      </c>
      <c r="C205" s="3" t="s">
        <v>620</v>
      </c>
      <c r="D205" s="3" t="s">
        <v>280</v>
      </c>
      <c r="E205" s="3" t="s">
        <v>281</v>
      </c>
      <c r="F205" s="3" t="s">
        <v>69</v>
      </c>
      <c r="G205" s="16" t="s">
        <v>1535</v>
      </c>
      <c r="H205" s="3" t="s">
        <v>618</v>
      </c>
      <c r="I205" s="3" t="s">
        <v>283</v>
      </c>
      <c r="J205" s="3" t="s">
        <v>428</v>
      </c>
      <c r="K205" s="44">
        <f>Expenditures[[#This Row],[2019
 Total Budget]]-Expenditures[[#This Row],[Budget Adjustments]]</f>
        <v>479021.34</v>
      </c>
      <c r="L205" s="42"/>
      <c r="M205" s="12">
        <v>479021.34</v>
      </c>
      <c r="N205" s="12">
        <v>155845.67000000001</v>
      </c>
      <c r="O205" s="12">
        <v>0</v>
      </c>
      <c r="P205" s="12">
        <v>127755.85</v>
      </c>
      <c r="Q205" s="36">
        <v>567782.49</v>
      </c>
      <c r="R205" s="12">
        <v>125459.48</v>
      </c>
      <c r="S205" s="12">
        <v>554803.49</v>
      </c>
      <c r="T205" s="4" t="s">
        <v>16</v>
      </c>
      <c r="U205" s="4" t="s">
        <v>16</v>
      </c>
      <c r="V205" s="4" t="s">
        <v>16</v>
      </c>
    </row>
    <row r="206" spans="1:22" ht="11.1" customHeight="1" x14ac:dyDescent="0.2">
      <c r="A206" s="3" t="s">
        <v>17</v>
      </c>
      <c r="B206" s="3" t="s">
        <v>621</v>
      </c>
      <c r="C206" s="3" t="s">
        <v>622</v>
      </c>
      <c r="D206" s="3" t="s">
        <v>280</v>
      </c>
      <c r="E206" s="3" t="s">
        <v>281</v>
      </c>
      <c r="F206" s="3" t="s">
        <v>69</v>
      </c>
      <c r="G206" s="16" t="s">
        <v>1535</v>
      </c>
      <c r="H206" s="3" t="s">
        <v>618</v>
      </c>
      <c r="I206" s="3" t="s">
        <v>283</v>
      </c>
      <c r="J206" s="3" t="s">
        <v>529</v>
      </c>
      <c r="K206" s="44">
        <f>Expenditures[[#This Row],[2019
 Total Budget]]-Expenditures[[#This Row],[Budget Adjustments]]</f>
        <v>273362.94</v>
      </c>
      <c r="L206" s="42"/>
      <c r="M206" s="12">
        <v>273362.94</v>
      </c>
      <c r="N206" s="12">
        <v>0</v>
      </c>
      <c r="O206" s="12">
        <v>0</v>
      </c>
      <c r="P206" s="12">
        <v>0</v>
      </c>
      <c r="Q206" s="36">
        <v>0</v>
      </c>
      <c r="R206" s="12">
        <v>0</v>
      </c>
      <c r="S206" s="12">
        <v>0</v>
      </c>
      <c r="T206" s="4" t="s">
        <v>16</v>
      </c>
      <c r="U206" s="4" t="s">
        <v>16</v>
      </c>
      <c r="V206" s="4" t="s">
        <v>16</v>
      </c>
    </row>
    <row r="207" spans="1:22" ht="11.1" customHeight="1" x14ac:dyDescent="0.2">
      <c r="A207" s="3" t="s">
        <v>17</v>
      </c>
      <c r="B207" s="3" t="s">
        <v>623</v>
      </c>
      <c r="C207" s="3" t="s">
        <v>307</v>
      </c>
      <c r="D207" s="3" t="s">
        <v>280</v>
      </c>
      <c r="E207" s="3" t="s">
        <v>281</v>
      </c>
      <c r="F207" s="3" t="s">
        <v>69</v>
      </c>
      <c r="G207" s="16" t="s">
        <v>1535</v>
      </c>
      <c r="H207" s="3" t="s">
        <v>618</v>
      </c>
      <c r="I207" s="3" t="s">
        <v>283</v>
      </c>
      <c r="J207" s="3" t="s">
        <v>308</v>
      </c>
      <c r="K207" s="44">
        <f>Expenditures[[#This Row],[2019
 Total Budget]]-Expenditures[[#This Row],[Budget Adjustments]]</f>
        <v>22037.599999999999</v>
      </c>
      <c r="L207" s="42"/>
      <c r="M207" s="12">
        <v>22037.599999999999</v>
      </c>
      <c r="N207" s="12">
        <v>0</v>
      </c>
      <c r="O207" s="12">
        <v>0</v>
      </c>
      <c r="P207" s="12">
        <v>0</v>
      </c>
      <c r="Q207" s="36">
        <v>0</v>
      </c>
      <c r="R207" s="12">
        <v>3458.29</v>
      </c>
      <c r="S207" s="12">
        <v>10710.87</v>
      </c>
      <c r="T207" s="4" t="s">
        <v>16</v>
      </c>
      <c r="U207" s="4" t="s">
        <v>16</v>
      </c>
      <c r="V207" s="4" t="s">
        <v>16</v>
      </c>
    </row>
    <row r="208" spans="1:22" ht="11.1" customHeight="1" x14ac:dyDescent="0.2">
      <c r="A208" s="3" t="s">
        <v>17</v>
      </c>
      <c r="B208" s="3" t="s">
        <v>624</v>
      </c>
      <c r="C208" s="3" t="s">
        <v>625</v>
      </c>
      <c r="D208" s="3" t="s">
        <v>280</v>
      </c>
      <c r="E208" s="3" t="s">
        <v>281</v>
      </c>
      <c r="F208" s="3" t="s">
        <v>69</v>
      </c>
      <c r="G208" s="16" t="s">
        <v>1535</v>
      </c>
      <c r="H208" s="3" t="s">
        <v>618</v>
      </c>
      <c r="I208" s="3" t="s">
        <v>283</v>
      </c>
      <c r="J208" s="3" t="s">
        <v>533</v>
      </c>
      <c r="K208" s="44">
        <f>Expenditures[[#This Row],[2019
 Total Budget]]-Expenditures[[#This Row],[Budget Adjustments]]</f>
        <v>23922.16</v>
      </c>
      <c r="L208" s="42"/>
      <c r="M208" s="12">
        <v>23922.16</v>
      </c>
      <c r="N208" s="12">
        <v>0</v>
      </c>
      <c r="O208" s="12">
        <v>0</v>
      </c>
      <c r="P208" s="12">
        <v>644.62</v>
      </c>
      <c r="Q208" s="36">
        <v>9343.91</v>
      </c>
      <c r="R208" s="12">
        <v>5081.59</v>
      </c>
      <c r="S208" s="12">
        <v>25045.49</v>
      </c>
      <c r="T208" s="4" t="s">
        <v>16</v>
      </c>
      <c r="U208" s="4" t="s">
        <v>16</v>
      </c>
      <c r="V208" s="4" t="s">
        <v>16</v>
      </c>
    </row>
    <row r="209" spans="1:22" ht="11.1" customHeight="1" x14ac:dyDescent="0.2">
      <c r="A209" s="3" t="s">
        <v>17</v>
      </c>
      <c r="B209" s="3" t="s">
        <v>626</v>
      </c>
      <c r="C209" s="3" t="s">
        <v>329</v>
      </c>
      <c r="D209" s="3" t="s">
        <v>280</v>
      </c>
      <c r="E209" s="3" t="s">
        <v>281</v>
      </c>
      <c r="F209" s="3" t="s">
        <v>69</v>
      </c>
      <c r="G209" s="16" t="s">
        <v>1535</v>
      </c>
      <c r="H209" s="3" t="s">
        <v>618</v>
      </c>
      <c r="I209" s="3" t="s">
        <v>283</v>
      </c>
      <c r="J209" s="3" t="s">
        <v>330</v>
      </c>
      <c r="K209" s="44">
        <f>Expenditures[[#This Row],[2019
 Total Budget]]-Expenditures[[#This Row],[Budget Adjustments]]</f>
        <v>114908</v>
      </c>
      <c r="L209" s="42"/>
      <c r="M209" s="12">
        <v>114908</v>
      </c>
      <c r="N209" s="12">
        <v>24833.82</v>
      </c>
      <c r="O209" s="12">
        <v>0</v>
      </c>
      <c r="P209" s="12">
        <v>15115.56</v>
      </c>
      <c r="Q209" s="36">
        <v>79403.289999999994</v>
      </c>
      <c r="R209" s="12">
        <v>17432.310000000001</v>
      </c>
      <c r="S209" s="12">
        <v>90101.77</v>
      </c>
      <c r="T209" s="4" t="s">
        <v>16</v>
      </c>
      <c r="U209" s="4" t="s">
        <v>16</v>
      </c>
      <c r="V209" s="4" t="s">
        <v>16</v>
      </c>
    </row>
    <row r="210" spans="1:22" ht="11.1" customHeight="1" x14ac:dyDescent="0.2">
      <c r="A210" s="3" t="s">
        <v>17</v>
      </c>
      <c r="B210" s="3" t="s">
        <v>627</v>
      </c>
      <c r="C210" s="3" t="s">
        <v>539</v>
      </c>
      <c r="D210" s="3" t="s">
        <v>280</v>
      </c>
      <c r="E210" s="3" t="s">
        <v>281</v>
      </c>
      <c r="F210" s="3" t="s">
        <v>69</v>
      </c>
      <c r="G210" s="16" t="s">
        <v>1535</v>
      </c>
      <c r="H210" s="3" t="s">
        <v>618</v>
      </c>
      <c r="I210" s="3" t="s">
        <v>283</v>
      </c>
      <c r="J210" s="3" t="s">
        <v>540</v>
      </c>
      <c r="K210" s="44">
        <f>Expenditures[[#This Row],[2019
 Total Budget]]-Expenditures[[#This Row],[Budget Adjustments]]</f>
        <v>55144.12</v>
      </c>
      <c r="L210" s="42"/>
      <c r="M210" s="12">
        <v>55144.12</v>
      </c>
      <c r="N210" s="12">
        <v>4323.72</v>
      </c>
      <c r="O210" s="12">
        <v>0</v>
      </c>
      <c r="P210" s="12">
        <v>4330.78</v>
      </c>
      <c r="Q210" s="36">
        <v>47866.69</v>
      </c>
      <c r="R210" s="12">
        <v>4689.3100000000004</v>
      </c>
      <c r="S210" s="12">
        <v>46652.42</v>
      </c>
      <c r="T210" s="4" t="s">
        <v>16</v>
      </c>
      <c r="U210" s="4" t="s">
        <v>16</v>
      </c>
      <c r="V210" s="4" t="s">
        <v>16</v>
      </c>
    </row>
    <row r="211" spans="1:22" ht="11.1" customHeight="1" x14ac:dyDescent="0.2">
      <c r="A211" s="3" t="s">
        <v>17</v>
      </c>
      <c r="B211" s="3" t="s">
        <v>628</v>
      </c>
      <c r="C211" s="3" t="s">
        <v>542</v>
      </c>
      <c r="D211" s="3" t="s">
        <v>280</v>
      </c>
      <c r="E211" s="3" t="s">
        <v>281</v>
      </c>
      <c r="F211" s="3" t="s">
        <v>69</v>
      </c>
      <c r="G211" s="16" t="s">
        <v>1535</v>
      </c>
      <c r="H211" s="3" t="s">
        <v>618</v>
      </c>
      <c r="I211" s="3" t="s">
        <v>283</v>
      </c>
      <c r="J211" s="3" t="s">
        <v>543</v>
      </c>
      <c r="K211" s="44">
        <f>Expenditures[[#This Row],[2019
 Total Budget]]-Expenditures[[#This Row],[Budget Adjustments]]</f>
        <v>47922.84</v>
      </c>
      <c r="L211" s="42"/>
      <c r="M211" s="12">
        <v>47922.84</v>
      </c>
      <c r="N211" s="12">
        <v>8303.0499999999993</v>
      </c>
      <c r="O211" s="12">
        <v>0</v>
      </c>
      <c r="P211" s="12">
        <v>12408.21</v>
      </c>
      <c r="Q211" s="36">
        <v>39700.36</v>
      </c>
      <c r="R211" s="12">
        <v>6245.83</v>
      </c>
      <c r="S211" s="12">
        <v>21262.39</v>
      </c>
      <c r="T211" s="4" t="s">
        <v>16</v>
      </c>
      <c r="U211" s="4" t="s">
        <v>16</v>
      </c>
      <c r="V211" s="4" t="s">
        <v>16</v>
      </c>
    </row>
    <row r="212" spans="1:22" ht="11.1" customHeight="1" x14ac:dyDescent="0.2">
      <c r="A212" s="3" t="s">
        <v>17</v>
      </c>
      <c r="B212" s="3" t="s">
        <v>629</v>
      </c>
      <c r="C212" s="3" t="s">
        <v>630</v>
      </c>
      <c r="D212" s="3" t="s">
        <v>280</v>
      </c>
      <c r="E212" s="3" t="s">
        <v>281</v>
      </c>
      <c r="F212" s="3" t="s">
        <v>69</v>
      </c>
      <c r="G212" s="16" t="s">
        <v>1535</v>
      </c>
      <c r="H212" s="3" t="s">
        <v>618</v>
      </c>
      <c r="I212" s="3" t="s">
        <v>283</v>
      </c>
      <c r="J212" s="3" t="s">
        <v>549</v>
      </c>
      <c r="K212" s="44">
        <f>Expenditures[[#This Row],[2019
 Total Budget]]-Expenditures[[#This Row],[Budget Adjustments]]</f>
        <v>3000</v>
      </c>
      <c r="L212" s="42"/>
      <c r="M212" s="12">
        <v>3000</v>
      </c>
      <c r="N212" s="12">
        <v>393.96</v>
      </c>
      <c r="O212" s="12">
        <v>0</v>
      </c>
      <c r="P212" s="12">
        <v>601.72</v>
      </c>
      <c r="Q212" s="36">
        <v>2855.63</v>
      </c>
      <c r="R212" s="12">
        <v>47.04</v>
      </c>
      <c r="S212" s="12">
        <v>2132.2399999999998</v>
      </c>
      <c r="T212" s="4" t="s">
        <v>16</v>
      </c>
      <c r="U212" s="4" t="s">
        <v>16</v>
      </c>
      <c r="V212" s="4" t="s">
        <v>16</v>
      </c>
    </row>
    <row r="213" spans="1:22" ht="11.1" customHeight="1" x14ac:dyDescent="0.2">
      <c r="A213" s="3" t="s">
        <v>17</v>
      </c>
      <c r="B213" s="3" t="s">
        <v>631</v>
      </c>
      <c r="C213" s="3" t="s">
        <v>310</v>
      </c>
      <c r="D213" s="3" t="s">
        <v>280</v>
      </c>
      <c r="E213" s="3" t="s">
        <v>281</v>
      </c>
      <c r="F213" s="3" t="s">
        <v>69</v>
      </c>
      <c r="G213" s="16" t="s">
        <v>1535</v>
      </c>
      <c r="H213" s="3" t="s">
        <v>618</v>
      </c>
      <c r="I213" s="3" t="s">
        <v>283</v>
      </c>
      <c r="J213" s="3" t="s">
        <v>311</v>
      </c>
      <c r="K213" s="44">
        <f>Expenditures[[#This Row],[2019
 Total Budget]]-Expenditures[[#This Row],[Budget Adjustments]]</f>
        <v>20800</v>
      </c>
      <c r="L213" s="42"/>
      <c r="M213" s="12">
        <v>20800</v>
      </c>
      <c r="N213" s="12">
        <v>2932.81</v>
      </c>
      <c r="O213" s="12">
        <v>0</v>
      </c>
      <c r="P213" s="12">
        <v>2284.56</v>
      </c>
      <c r="Q213" s="36">
        <v>17201.39</v>
      </c>
      <c r="R213" s="12">
        <v>2222.04</v>
      </c>
      <c r="S213" s="12">
        <v>17013.2</v>
      </c>
      <c r="T213" s="4" t="s">
        <v>16</v>
      </c>
      <c r="U213" s="4" t="s">
        <v>16</v>
      </c>
      <c r="V213" s="4" t="s">
        <v>16</v>
      </c>
    </row>
    <row r="214" spans="1:22" ht="11.1" customHeight="1" x14ac:dyDescent="0.2">
      <c r="A214" s="3" t="s">
        <v>17</v>
      </c>
      <c r="B214" s="3" t="s">
        <v>632</v>
      </c>
      <c r="C214" s="3" t="s">
        <v>633</v>
      </c>
      <c r="D214" s="3" t="s">
        <v>280</v>
      </c>
      <c r="E214" s="3" t="s">
        <v>281</v>
      </c>
      <c r="F214" s="3" t="s">
        <v>69</v>
      </c>
      <c r="G214" s="16" t="s">
        <v>1535</v>
      </c>
      <c r="H214" s="3" t="s">
        <v>618</v>
      </c>
      <c r="I214" s="3" t="s">
        <v>283</v>
      </c>
      <c r="J214" s="3" t="s">
        <v>553</v>
      </c>
      <c r="K214" s="44">
        <f>Expenditures[[#This Row],[2019
 Total Budget]]-Expenditures[[#This Row],[Budget Adjustments]]</f>
        <v>5825</v>
      </c>
      <c r="L214" s="42"/>
      <c r="M214" s="12">
        <v>5825</v>
      </c>
      <c r="N214" s="12">
        <v>0</v>
      </c>
      <c r="O214" s="12">
        <v>0</v>
      </c>
      <c r="P214" s="12">
        <v>0</v>
      </c>
      <c r="Q214" s="36">
        <v>1800.44</v>
      </c>
      <c r="R214" s="12">
        <v>0</v>
      </c>
      <c r="S214" s="12">
        <v>3677.26</v>
      </c>
      <c r="T214" s="4" t="s">
        <v>16</v>
      </c>
      <c r="U214" s="4" t="s">
        <v>16</v>
      </c>
      <c r="V214" s="4" t="s">
        <v>16</v>
      </c>
    </row>
    <row r="215" spans="1:22" ht="11.1" customHeight="1" x14ac:dyDescent="0.2">
      <c r="A215" s="3" t="s">
        <v>17</v>
      </c>
      <c r="B215" s="3" t="s">
        <v>634</v>
      </c>
      <c r="C215" s="3" t="s">
        <v>333</v>
      </c>
      <c r="D215" s="3" t="s">
        <v>280</v>
      </c>
      <c r="E215" s="3" t="s">
        <v>281</v>
      </c>
      <c r="F215" s="3" t="s">
        <v>69</v>
      </c>
      <c r="G215" s="16" t="s">
        <v>1535</v>
      </c>
      <c r="H215" s="3" t="s">
        <v>618</v>
      </c>
      <c r="I215" s="3" t="s">
        <v>334</v>
      </c>
      <c r="J215" s="3" t="s">
        <v>335</v>
      </c>
      <c r="K215" s="44">
        <f>Expenditures[[#This Row],[2019
 Total Budget]]-Expenditures[[#This Row],[Budget Adjustments]]</f>
        <v>0</v>
      </c>
      <c r="L215" s="42"/>
      <c r="M215" s="12">
        <v>0</v>
      </c>
      <c r="N215" s="12">
        <v>0</v>
      </c>
      <c r="O215" s="12">
        <v>0</v>
      </c>
      <c r="P215" s="12">
        <v>0</v>
      </c>
      <c r="Q215" s="36">
        <v>0</v>
      </c>
      <c r="R215" s="12">
        <v>0</v>
      </c>
      <c r="S215" s="12">
        <v>0</v>
      </c>
      <c r="T215" s="4" t="s">
        <v>16</v>
      </c>
      <c r="U215" s="4" t="s">
        <v>16</v>
      </c>
      <c r="V215" s="4" t="s">
        <v>16</v>
      </c>
    </row>
    <row r="216" spans="1:22" ht="11.1" customHeight="1" x14ac:dyDescent="0.2">
      <c r="A216" s="3" t="s">
        <v>17</v>
      </c>
      <c r="B216" s="3" t="s">
        <v>635</v>
      </c>
      <c r="C216" s="3" t="s">
        <v>598</v>
      </c>
      <c r="D216" s="3" t="s">
        <v>280</v>
      </c>
      <c r="E216" s="3" t="s">
        <v>281</v>
      </c>
      <c r="F216" s="3" t="s">
        <v>69</v>
      </c>
      <c r="G216" s="16" t="s">
        <v>1535</v>
      </c>
      <c r="H216" s="3" t="s">
        <v>618</v>
      </c>
      <c r="I216" s="3" t="s">
        <v>334</v>
      </c>
      <c r="J216" s="3" t="s">
        <v>557</v>
      </c>
      <c r="K216" s="44">
        <f>Expenditures[[#This Row],[2019
 Total Budget]]-Expenditures[[#This Row],[Budget Adjustments]]</f>
        <v>31500</v>
      </c>
      <c r="L216" s="42">
        <v>1521</v>
      </c>
      <c r="M216" s="12">
        <v>33021</v>
      </c>
      <c r="N216" s="12">
        <v>821.16</v>
      </c>
      <c r="O216" s="12">
        <v>1521</v>
      </c>
      <c r="P216" s="12">
        <v>2303.37</v>
      </c>
      <c r="Q216" s="36">
        <v>7875.73</v>
      </c>
      <c r="R216" s="12">
        <v>0</v>
      </c>
      <c r="S216" s="12">
        <v>11185.27</v>
      </c>
      <c r="T216" s="4" t="s">
        <v>16</v>
      </c>
      <c r="U216" s="4" t="s">
        <v>16</v>
      </c>
      <c r="V216" s="4" t="s">
        <v>16</v>
      </c>
    </row>
    <row r="217" spans="1:22" ht="11.1" customHeight="1" x14ac:dyDescent="0.2">
      <c r="A217" s="3" t="s">
        <v>17</v>
      </c>
      <c r="B217" s="3" t="s">
        <v>636</v>
      </c>
      <c r="C217" s="3" t="s">
        <v>559</v>
      </c>
      <c r="D217" s="3" t="s">
        <v>280</v>
      </c>
      <c r="E217" s="3" t="s">
        <v>281</v>
      </c>
      <c r="F217" s="3" t="s">
        <v>69</v>
      </c>
      <c r="G217" s="16" t="s">
        <v>1535</v>
      </c>
      <c r="H217" s="3" t="s">
        <v>618</v>
      </c>
      <c r="I217" s="3" t="s">
        <v>334</v>
      </c>
      <c r="J217" s="3" t="s">
        <v>560</v>
      </c>
      <c r="K217" s="44">
        <f>Expenditures[[#This Row],[2019
 Total Budget]]-Expenditures[[#This Row],[Budget Adjustments]]</f>
        <v>0</v>
      </c>
      <c r="L217" s="42"/>
      <c r="M217" s="12">
        <v>0</v>
      </c>
      <c r="N217" s="12">
        <v>0</v>
      </c>
      <c r="O217" s="12">
        <v>0</v>
      </c>
      <c r="P217" s="12">
        <v>0</v>
      </c>
      <c r="Q217" s="36">
        <v>0</v>
      </c>
      <c r="R217" s="12">
        <v>0</v>
      </c>
      <c r="S217" s="12">
        <v>0</v>
      </c>
      <c r="T217" s="4" t="s">
        <v>16</v>
      </c>
      <c r="U217" s="4" t="s">
        <v>16</v>
      </c>
      <c r="V217" s="4" t="s">
        <v>16</v>
      </c>
    </row>
    <row r="218" spans="1:22" ht="11.1" customHeight="1" x14ac:dyDescent="0.2">
      <c r="A218" s="3" t="s">
        <v>17</v>
      </c>
      <c r="B218" s="3" t="s">
        <v>637</v>
      </c>
      <c r="C218" s="3" t="s">
        <v>399</v>
      </c>
      <c r="D218" s="3" t="s">
        <v>280</v>
      </c>
      <c r="E218" s="3" t="s">
        <v>281</v>
      </c>
      <c r="F218" s="3" t="s">
        <v>69</v>
      </c>
      <c r="G218" s="16" t="s">
        <v>1535</v>
      </c>
      <c r="H218" s="3" t="s">
        <v>618</v>
      </c>
      <c r="I218" s="3" t="s">
        <v>287</v>
      </c>
      <c r="J218" s="3" t="s">
        <v>400</v>
      </c>
      <c r="K218" s="44">
        <f>Expenditures[[#This Row],[2019
 Total Budget]]-Expenditures[[#This Row],[Budget Adjustments]]</f>
        <v>14340</v>
      </c>
      <c r="L218" s="42"/>
      <c r="M218" s="12">
        <v>14340</v>
      </c>
      <c r="N218" s="12">
        <v>2541.04</v>
      </c>
      <c r="O218" s="12">
        <v>0</v>
      </c>
      <c r="P218" s="12">
        <v>2046.72</v>
      </c>
      <c r="Q218" s="36">
        <v>10486.47</v>
      </c>
      <c r="R218" s="12">
        <v>1591.46</v>
      </c>
      <c r="S218" s="12">
        <v>7379.67</v>
      </c>
      <c r="T218" s="4" t="s">
        <v>16</v>
      </c>
      <c r="U218" s="4" t="s">
        <v>16</v>
      </c>
      <c r="V218" s="4" t="s">
        <v>16</v>
      </c>
    </row>
    <row r="219" spans="1:22" ht="11.1" customHeight="1" x14ac:dyDescent="0.2">
      <c r="A219" s="3" t="s">
        <v>17</v>
      </c>
      <c r="B219" s="3" t="s">
        <v>638</v>
      </c>
      <c r="C219" s="3" t="s">
        <v>601</v>
      </c>
      <c r="D219" s="3" t="s">
        <v>280</v>
      </c>
      <c r="E219" s="3" t="s">
        <v>281</v>
      </c>
      <c r="F219" s="3" t="s">
        <v>69</v>
      </c>
      <c r="G219" s="16" t="s">
        <v>1535</v>
      </c>
      <c r="H219" s="3" t="s">
        <v>618</v>
      </c>
      <c r="I219" s="3" t="s">
        <v>287</v>
      </c>
      <c r="J219" s="3" t="s">
        <v>602</v>
      </c>
      <c r="K219" s="44">
        <f>Expenditures[[#This Row],[2019
 Total Budget]]-Expenditures[[#This Row],[Budget Adjustments]]</f>
        <v>0</v>
      </c>
      <c r="L219" s="42"/>
      <c r="M219" s="12">
        <v>0</v>
      </c>
      <c r="N219" s="12">
        <v>0</v>
      </c>
      <c r="O219" s="12">
        <v>0</v>
      </c>
      <c r="P219" s="12">
        <v>0</v>
      </c>
      <c r="Q219" s="36">
        <v>0</v>
      </c>
      <c r="R219" s="12">
        <v>0</v>
      </c>
      <c r="S219" s="12">
        <v>0</v>
      </c>
      <c r="T219" s="4" t="s">
        <v>16</v>
      </c>
      <c r="U219" s="4" t="s">
        <v>16</v>
      </c>
      <c r="V219" s="4" t="s">
        <v>16</v>
      </c>
    </row>
    <row r="220" spans="1:22" ht="11.1" customHeight="1" x14ac:dyDescent="0.2">
      <c r="A220" s="3" t="s">
        <v>17</v>
      </c>
      <c r="B220" s="3" t="s">
        <v>639</v>
      </c>
      <c r="C220" s="3" t="s">
        <v>640</v>
      </c>
      <c r="D220" s="3" t="s">
        <v>280</v>
      </c>
      <c r="E220" s="3" t="s">
        <v>281</v>
      </c>
      <c r="F220" s="3" t="s">
        <v>69</v>
      </c>
      <c r="G220" s="16" t="s">
        <v>1535</v>
      </c>
      <c r="H220" s="3" t="s">
        <v>618</v>
      </c>
      <c r="I220" s="3" t="s">
        <v>287</v>
      </c>
      <c r="J220" s="3" t="s">
        <v>564</v>
      </c>
      <c r="K220" s="44">
        <f>Expenditures[[#This Row],[2019
 Total Budget]]-Expenditures[[#This Row],[Budget Adjustments]]</f>
        <v>2000</v>
      </c>
      <c r="L220" s="42"/>
      <c r="M220" s="12">
        <v>2000</v>
      </c>
      <c r="N220" s="12">
        <v>0</v>
      </c>
      <c r="O220" s="12">
        <v>0</v>
      </c>
      <c r="P220" s="12">
        <v>0</v>
      </c>
      <c r="Q220" s="36">
        <v>981.56</v>
      </c>
      <c r="R220" s="12">
        <v>0</v>
      </c>
      <c r="S220" s="12">
        <v>1093.72</v>
      </c>
      <c r="T220" s="4" t="s">
        <v>16</v>
      </c>
      <c r="U220" s="4" t="s">
        <v>16</v>
      </c>
      <c r="V220" s="4" t="s">
        <v>16</v>
      </c>
    </row>
    <row r="221" spans="1:22" ht="11.1" customHeight="1" x14ac:dyDescent="0.2">
      <c r="A221" s="3" t="s">
        <v>17</v>
      </c>
      <c r="B221" s="3" t="s">
        <v>641</v>
      </c>
      <c r="C221" s="3" t="s">
        <v>349</v>
      </c>
      <c r="D221" s="3" t="s">
        <v>280</v>
      </c>
      <c r="E221" s="3" t="s">
        <v>281</v>
      </c>
      <c r="F221" s="3" t="s">
        <v>69</v>
      </c>
      <c r="G221" s="16" t="s">
        <v>1535</v>
      </c>
      <c r="H221" s="3" t="s">
        <v>618</v>
      </c>
      <c r="I221" s="3" t="s">
        <v>287</v>
      </c>
      <c r="J221" s="3" t="s">
        <v>350</v>
      </c>
      <c r="K221" s="44">
        <f>Expenditures[[#This Row],[2019
 Total Budget]]-Expenditures[[#This Row],[Budget Adjustments]]</f>
        <v>7000</v>
      </c>
      <c r="L221" s="42"/>
      <c r="M221" s="12">
        <v>7000</v>
      </c>
      <c r="N221" s="12">
        <v>952.54</v>
      </c>
      <c r="O221" s="12">
        <v>49.85</v>
      </c>
      <c r="P221" s="12">
        <v>2149.5100000000002</v>
      </c>
      <c r="Q221" s="36">
        <v>10542.65</v>
      </c>
      <c r="R221" s="12">
        <v>2492</v>
      </c>
      <c r="S221" s="12">
        <v>7053.22</v>
      </c>
      <c r="T221" s="4" t="s">
        <v>16</v>
      </c>
      <c r="U221" s="4" t="s">
        <v>16</v>
      </c>
      <c r="V221" s="4" t="s">
        <v>16</v>
      </c>
    </row>
    <row r="222" spans="1:22" ht="11.1" customHeight="1" x14ac:dyDescent="0.2">
      <c r="A222" s="3" t="s">
        <v>17</v>
      </c>
      <c r="B222" s="3" t="s">
        <v>642</v>
      </c>
      <c r="C222" s="3" t="s">
        <v>407</v>
      </c>
      <c r="D222" s="3" t="s">
        <v>280</v>
      </c>
      <c r="E222" s="3" t="s">
        <v>281</v>
      </c>
      <c r="F222" s="3" t="s">
        <v>69</v>
      </c>
      <c r="G222" s="16" t="s">
        <v>1535</v>
      </c>
      <c r="H222" s="3" t="s">
        <v>618</v>
      </c>
      <c r="I222" s="3" t="s">
        <v>287</v>
      </c>
      <c r="J222" s="3" t="s">
        <v>408</v>
      </c>
      <c r="K222" s="44">
        <f>Expenditures[[#This Row],[2019
 Total Budget]]-Expenditures[[#This Row],[Budget Adjustments]]</f>
        <v>11590</v>
      </c>
      <c r="L222" s="42"/>
      <c r="M222" s="12">
        <v>11590</v>
      </c>
      <c r="N222" s="12">
        <v>7352.21</v>
      </c>
      <c r="O222" s="12">
        <v>0</v>
      </c>
      <c r="P222" s="12">
        <v>4870</v>
      </c>
      <c r="Q222" s="36">
        <v>8431.84</v>
      </c>
      <c r="R222" s="12">
        <v>4500</v>
      </c>
      <c r="S222" s="12">
        <v>7212.58</v>
      </c>
      <c r="T222" s="4" t="s">
        <v>16</v>
      </c>
      <c r="U222" s="4" t="s">
        <v>16</v>
      </c>
      <c r="V222" s="4" t="s">
        <v>16</v>
      </c>
    </row>
    <row r="223" spans="1:22" ht="11.1" customHeight="1" x14ac:dyDescent="0.2">
      <c r="A223" s="3" t="s">
        <v>17</v>
      </c>
      <c r="B223" s="3" t="s">
        <v>643</v>
      </c>
      <c r="C223" s="3" t="s">
        <v>286</v>
      </c>
      <c r="D223" s="3" t="s">
        <v>280</v>
      </c>
      <c r="E223" s="3" t="s">
        <v>281</v>
      </c>
      <c r="F223" s="3" t="s">
        <v>69</v>
      </c>
      <c r="G223" s="16" t="s">
        <v>1535</v>
      </c>
      <c r="H223" s="3" t="s">
        <v>618</v>
      </c>
      <c r="I223" s="3" t="s">
        <v>287</v>
      </c>
      <c r="J223" s="3" t="s">
        <v>288</v>
      </c>
      <c r="K223" s="44">
        <f>Expenditures[[#This Row],[2019
 Total Budget]]-Expenditures[[#This Row],[Budget Adjustments]]</f>
        <v>850</v>
      </c>
      <c r="L223" s="42"/>
      <c r="M223" s="12">
        <v>850</v>
      </c>
      <c r="N223" s="12">
        <v>243.73</v>
      </c>
      <c r="O223" s="12">
        <v>0</v>
      </c>
      <c r="P223" s="12">
        <v>63.73</v>
      </c>
      <c r="Q223" s="36">
        <v>795.68</v>
      </c>
      <c r="R223" s="12">
        <v>498.77</v>
      </c>
      <c r="S223" s="12">
        <v>848.91</v>
      </c>
      <c r="T223" s="4" t="s">
        <v>16</v>
      </c>
      <c r="U223" s="4" t="s">
        <v>16</v>
      </c>
      <c r="V223" s="4" t="s">
        <v>16</v>
      </c>
    </row>
    <row r="224" spans="1:22" ht="11.1" customHeight="1" x14ac:dyDescent="0.2">
      <c r="A224" s="3" t="s">
        <v>17</v>
      </c>
      <c r="B224" s="3" t="s">
        <v>644</v>
      </c>
      <c r="C224" s="3" t="s">
        <v>645</v>
      </c>
      <c r="D224" s="3" t="s">
        <v>280</v>
      </c>
      <c r="E224" s="3" t="s">
        <v>281</v>
      </c>
      <c r="F224" s="3" t="s">
        <v>69</v>
      </c>
      <c r="G224" s="16" t="s">
        <v>1535</v>
      </c>
      <c r="H224" s="3" t="s">
        <v>618</v>
      </c>
      <c r="I224" s="3" t="s">
        <v>287</v>
      </c>
      <c r="J224" s="3" t="s">
        <v>646</v>
      </c>
      <c r="K224" s="44">
        <f>Expenditures[[#This Row],[2019
 Total Budget]]-Expenditures[[#This Row],[Budget Adjustments]]</f>
        <v>6000</v>
      </c>
      <c r="L224" s="42"/>
      <c r="M224" s="12">
        <v>6000</v>
      </c>
      <c r="N224" s="12">
        <v>0</v>
      </c>
      <c r="O224" s="12">
        <v>0</v>
      </c>
      <c r="P224" s="12">
        <v>0</v>
      </c>
      <c r="Q224" s="36">
        <v>0</v>
      </c>
      <c r="R224" s="12">
        <v>0</v>
      </c>
      <c r="S224" s="12">
        <v>0</v>
      </c>
      <c r="T224" s="4" t="s">
        <v>16</v>
      </c>
      <c r="U224" s="4" t="s">
        <v>16</v>
      </c>
      <c r="V224" s="4" t="s">
        <v>16</v>
      </c>
    </row>
    <row r="225" spans="1:22" ht="11.1" customHeight="1" x14ac:dyDescent="0.2">
      <c r="A225" s="3" t="s">
        <v>17</v>
      </c>
      <c r="B225" s="3" t="s">
        <v>647</v>
      </c>
      <c r="C225" s="3" t="s">
        <v>411</v>
      </c>
      <c r="D225" s="3" t="s">
        <v>280</v>
      </c>
      <c r="E225" s="3" t="s">
        <v>281</v>
      </c>
      <c r="F225" s="3" t="s">
        <v>69</v>
      </c>
      <c r="G225" s="16" t="s">
        <v>1535</v>
      </c>
      <c r="H225" s="3" t="s">
        <v>618</v>
      </c>
      <c r="I225" s="3" t="s">
        <v>287</v>
      </c>
      <c r="J225" s="3" t="s">
        <v>412</v>
      </c>
      <c r="K225" s="44">
        <f>Expenditures[[#This Row],[2019
 Total Budget]]-Expenditures[[#This Row],[Budget Adjustments]]</f>
        <v>30000</v>
      </c>
      <c r="L225" s="42"/>
      <c r="M225" s="12">
        <v>30000</v>
      </c>
      <c r="N225" s="12">
        <v>7352.5</v>
      </c>
      <c r="O225" s="12">
        <v>0</v>
      </c>
      <c r="P225" s="12">
        <v>9595.1200000000008</v>
      </c>
      <c r="Q225" s="36">
        <v>29900.29</v>
      </c>
      <c r="R225" s="12">
        <v>8245.42</v>
      </c>
      <c r="S225" s="12">
        <v>28279.87</v>
      </c>
      <c r="T225" s="4" t="s">
        <v>16</v>
      </c>
      <c r="U225" s="4" t="s">
        <v>16</v>
      </c>
      <c r="V225" s="4" t="s">
        <v>16</v>
      </c>
    </row>
    <row r="226" spans="1:22" ht="11.1" customHeight="1" x14ac:dyDescent="0.2">
      <c r="A226" s="3" t="s">
        <v>17</v>
      </c>
      <c r="B226" s="3" t="s">
        <v>648</v>
      </c>
      <c r="C226" s="3" t="s">
        <v>314</v>
      </c>
      <c r="D226" s="3" t="s">
        <v>280</v>
      </c>
      <c r="E226" s="3" t="s">
        <v>281</v>
      </c>
      <c r="F226" s="3" t="s">
        <v>69</v>
      </c>
      <c r="G226" s="16" t="s">
        <v>1535</v>
      </c>
      <c r="H226" s="3" t="s">
        <v>618</v>
      </c>
      <c r="I226" s="3" t="s">
        <v>287</v>
      </c>
      <c r="J226" s="3" t="s">
        <v>291</v>
      </c>
      <c r="K226" s="44">
        <f>Expenditures[[#This Row],[2019
 Total Budget]]-Expenditures[[#This Row],[Budget Adjustments]]</f>
        <v>480</v>
      </c>
      <c r="L226" s="42"/>
      <c r="M226" s="12">
        <v>480</v>
      </c>
      <c r="N226" s="12">
        <v>25.2</v>
      </c>
      <c r="O226" s="12">
        <v>0</v>
      </c>
      <c r="P226" s="12">
        <v>25.2</v>
      </c>
      <c r="Q226" s="36">
        <v>100.8</v>
      </c>
      <c r="R226" s="12">
        <v>345.79</v>
      </c>
      <c r="S226" s="12">
        <v>1623.22</v>
      </c>
      <c r="T226" s="4" t="s">
        <v>16</v>
      </c>
      <c r="U226" s="4" t="s">
        <v>16</v>
      </c>
      <c r="V226" s="4" t="s">
        <v>16</v>
      </c>
    </row>
    <row r="227" spans="1:22" ht="11.1" customHeight="1" x14ac:dyDescent="0.2">
      <c r="A227" s="3" t="s">
        <v>17</v>
      </c>
      <c r="B227" s="3" t="s">
        <v>649</v>
      </c>
      <c r="C227" s="3" t="s">
        <v>293</v>
      </c>
      <c r="D227" s="3" t="s">
        <v>280</v>
      </c>
      <c r="E227" s="3" t="s">
        <v>281</v>
      </c>
      <c r="F227" s="3" t="s">
        <v>69</v>
      </c>
      <c r="G227" s="16" t="s">
        <v>1535</v>
      </c>
      <c r="H227" s="3" t="s">
        <v>618</v>
      </c>
      <c r="I227" s="3" t="s">
        <v>287</v>
      </c>
      <c r="J227" s="3" t="s">
        <v>294</v>
      </c>
      <c r="K227" s="44">
        <f>Expenditures[[#This Row],[2019
 Total Budget]]-Expenditures[[#This Row],[Budget Adjustments]]</f>
        <v>15970</v>
      </c>
      <c r="L227" s="42"/>
      <c r="M227" s="12">
        <v>15970</v>
      </c>
      <c r="N227" s="12">
        <v>5708.25</v>
      </c>
      <c r="O227" s="12">
        <v>0</v>
      </c>
      <c r="P227" s="12">
        <v>6393.24</v>
      </c>
      <c r="Q227" s="36">
        <v>16058.37</v>
      </c>
      <c r="R227" s="12">
        <v>4571.96</v>
      </c>
      <c r="S227" s="12">
        <v>9209.18</v>
      </c>
      <c r="T227" s="4" t="s">
        <v>16</v>
      </c>
      <c r="U227" s="4" t="s">
        <v>16</v>
      </c>
      <c r="V227" s="4" t="s">
        <v>16</v>
      </c>
    </row>
    <row r="228" spans="1:22" ht="11.1" customHeight="1" x14ac:dyDescent="0.2">
      <c r="A228" s="3" t="s">
        <v>17</v>
      </c>
      <c r="B228" s="3" t="s">
        <v>650</v>
      </c>
      <c r="C228" s="3" t="s">
        <v>651</v>
      </c>
      <c r="D228" s="3" t="s">
        <v>280</v>
      </c>
      <c r="E228" s="3" t="s">
        <v>281</v>
      </c>
      <c r="F228" s="3" t="s">
        <v>69</v>
      </c>
      <c r="G228" s="16" t="s">
        <v>1535</v>
      </c>
      <c r="H228" s="3" t="s">
        <v>618</v>
      </c>
      <c r="I228" s="3" t="s">
        <v>287</v>
      </c>
      <c r="J228" s="3" t="s">
        <v>356</v>
      </c>
      <c r="K228" s="44">
        <f>Expenditures[[#This Row],[2019
 Total Budget]]-Expenditures[[#This Row],[Budget Adjustments]]</f>
        <v>5650</v>
      </c>
      <c r="L228" s="42"/>
      <c r="M228" s="12">
        <v>5650</v>
      </c>
      <c r="N228" s="12">
        <v>0</v>
      </c>
      <c r="O228" s="12">
        <v>0</v>
      </c>
      <c r="P228" s="12">
        <v>0</v>
      </c>
      <c r="Q228" s="36">
        <v>0</v>
      </c>
      <c r="R228" s="12">
        <v>0</v>
      </c>
      <c r="S228" s="12">
        <v>0</v>
      </c>
      <c r="T228" s="4" t="s">
        <v>16</v>
      </c>
      <c r="U228" s="4" t="s">
        <v>16</v>
      </c>
      <c r="V228" s="4" t="s">
        <v>16</v>
      </c>
    </row>
    <row r="229" spans="1:22" ht="11.1" customHeight="1" x14ac:dyDescent="0.2">
      <c r="A229" s="3" t="s">
        <v>17</v>
      </c>
      <c r="B229" s="3" t="s">
        <v>652</v>
      </c>
      <c r="C229" s="3" t="s">
        <v>416</v>
      </c>
      <c r="D229" s="3" t="s">
        <v>280</v>
      </c>
      <c r="E229" s="3" t="s">
        <v>281</v>
      </c>
      <c r="F229" s="3" t="s">
        <v>69</v>
      </c>
      <c r="G229" s="16" t="s">
        <v>1535</v>
      </c>
      <c r="H229" s="3" t="s">
        <v>618</v>
      </c>
      <c r="I229" s="3" t="s">
        <v>287</v>
      </c>
      <c r="J229" s="3" t="s">
        <v>417</v>
      </c>
      <c r="K229" s="44">
        <f>Expenditures[[#This Row],[2019
 Total Budget]]-Expenditures[[#This Row],[Budget Adjustments]]</f>
        <v>42000</v>
      </c>
      <c r="L229" s="42"/>
      <c r="M229" s="12">
        <v>42000</v>
      </c>
      <c r="N229" s="12">
        <v>3191.92</v>
      </c>
      <c r="O229" s="12">
        <v>63.99</v>
      </c>
      <c r="P229" s="12">
        <v>166.8</v>
      </c>
      <c r="Q229" s="36">
        <v>25497.39</v>
      </c>
      <c r="R229" s="12">
        <v>2337.04</v>
      </c>
      <c r="S229" s="12">
        <v>25726.799999999999</v>
      </c>
      <c r="T229" s="4" t="s">
        <v>16</v>
      </c>
      <c r="U229" s="4" t="s">
        <v>16</v>
      </c>
      <c r="V229" s="4" t="s">
        <v>16</v>
      </c>
    </row>
    <row r="230" spans="1:22" ht="11.1" customHeight="1" x14ac:dyDescent="0.2">
      <c r="A230" s="3" t="s">
        <v>17</v>
      </c>
      <c r="B230" s="3" t="s">
        <v>653</v>
      </c>
      <c r="C230" s="3" t="s">
        <v>419</v>
      </c>
      <c r="D230" s="3" t="s">
        <v>280</v>
      </c>
      <c r="E230" s="3" t="s">
        <v>281</v>
      </c>
      <c r="F230" s="3" t="s">
        <v>69</v>
      </c>
      <c r="G230" s="16" t="s">
        <v>1535</v>
      </c>
      <c r="H230" s="3" t="s">
        <v>618</v>
      </c>
      <c r="I230" s="3" t="s">
        <v>287</v>
      </c>
      <c r="J230" s="3" t="s">
        <v>420</v>
      </c>
      <c r="K230" s="44">
        <f>Expenditures[[#This Row],[2019
 Total Budget]]-Expenditures[[#This Row],[Budget Adjustments]]</f>
        <v>14000</v>
      </c>
      <c r="L230" s="42"/>
      <c r="M230" s="12">
        <v>14000</v>
      </c>
      <c r="N230" s="12">
        <v>4320.78</v>
      </c>
      <c r="O230" s="12">
        <v>1088.29</v>
      </c>
      <c r="P230" s="12">
        <v>1175.75</v>
      </c>
      <c r="Q230" s="36">
        <v>7344.2</v>
      </c>
      <c r="R230" s="12">
        <v>1392.65</v>
      </c>
      <c r="S230" s="12">
        <v>8945.41</v>
      </c>
      <c r="T230" s="4" t="s">
        <v>16</v>
      </c>
      <c r="U230" s="4" t="s">
        <v>16</v>
      </c>
      <c r="V230" s="4" t="s">
        <v>16</v>
      </c>
    </row>
    <row r="231" spans="1:22" ht="11.1" customHeight="1" x14ac:dyDescent="0.2">
      <c r="A231" s="3" t="s">
        <v>17</v>
      </c>
      <c r="B231" s="3" t="s">
        <v>654</v>
      </c>
      <c r="C231" s="3" t="s">
        <v>340</v>
      </c>
      <c r="D231" s="3" t="s">
        <v>280</v>
      </c>
      <c r="E231" s="3" t="s">
        <v>281</v>
      </c>
      <c r="F231" s="3" t="s">
        <v>69</v>
      </c>
      <c r="G231" s="16" t="s">
        <v>1535</v>
      </c>
      <c r="H231" s="3" t="s">
        <v>618</v>
      </c>
      <c r="I231" s="3" t="s">
        <v>287</v>
      </c>
      <c r="J231" s="3" t="s">
        <v>341</v>
      </c>
      <c r="K231" s="44">
        <f>Expenditures[[#This Row],[2019
 Total Budget]]-Expenditures[[#This Row],[Budget Adjustments]]</f>
        <v>680</v>
      </c>
      <c r="L231" s="42"/>
      <c r="M231" s="12">
        <v>680</v>
      </c>
      <c r="N231" s="12">
        <v>129.56</v>
      </c>
      <c r="O231" s="12">
        <v>305.10000000000002</v>
      </c>
      <c r="P231" s="12">
        <v>166.16</v>
      </c>
      <c r="Q231" s="36">
        <v>666.5</v>
      </c>
      <c r="R231" s="12">
        <v>101.7</v>
      </c>
      <c r="S231" s="12">
        <v>492.14</v>
      </c>
      <c r="T231" s="4" t="s">
        <v>16</v>
      </c>
      <c r="U231" s="4" t="s">
        <v>16</v>
      </c>
      <c r="V231" s="4" t="s">
        <v>16</v>
      </c>
    </row>
    <row r="232" spans="1:22" ht="11.1" customHeight="1" x14ac:dyDescent="0.2">
      <c r="A232" s="3" t="s">
        <v>17</v>
      </c>
      <c r="B232" s="3" t="s">
        <v>655</v>
      </c>
      <c r="C232" s="3" t="s">
        <v>607</v>
      </c>
      <c r="D232" s="3" t="s">
        <v>280</v>
      </c>
      <c r="E232" s="3" t="s">
        <v>281</v>
      </c>
      <c r="F232" s="3" t="s">
        <v>69</v>
      </c>
      <c r="G232" s="16" t="s">
        <v>1535</v>
      </c>
      <c r="H232" s="3" t="s">
        <v>618</v>
      </c>
      <c r="I232" s="3" t="s">
        <v>287</v>
      </c>
      <c r="J232" s="3" t="s">
        <v>297</v>
      </c>
      <c r="K232" s="44">
        <f>Expenditures[[#This Row],[2019
 Total Budget]]-Expenditures[[#This Row],[Budget Adjustments]]</f>
        <v>7000</v>
      </c>
      <c r="L232" s="42"/>
      <c r="M232" s="12">
        <v>7000</v>
      </c>
      <c r="N232" s="12">
        <v>393.3</v>
      </c>
      <c r="O232" s="12">
        <v>25</v>
      </c>
      <c r="P232" s="12">
        <v>392</v>
      </c>
      <c r="Q232" s="36">
        <v>1303.83</v>
      </c>
      <c r="R232" s="12">
        <v>648.29999999999995</v>
      </c>
      <c r="S232" s="12">
        <v>1713.38</v>
      </c>
      <c r="T232" s="4" t="s">
        <v>16</v>
      </c>
      <c r="U232" s="4" t="s">
        <v>16</v>
      </c>
      <c r="V232" s="4" t="s">
        <v>16</v>
      </c>
    </row>
    <row r="233" spans="1:22" ht="11.1" customHeight="1" x14ac:dyDescent="0.2">
      <c r="A233" s="3" t="s">
        <v>17</v>
      </c>
      <c r="B233" s="3" t="s">
        <v>656</v>
      </c>
      <c r="C233" s="3" t="s">
        <v>299</v>
      </c>
      <c r="D233" s="3" t="s">
        <v>280</v>
      </c>
      <c r="E233" s="3" t="s">
        <v>281</v>
      </c>
      <c r="F233" s="3" t="s">
        <v>69</v>
      </c>
      <c r="G233" s="16" t="s">
        <v>1535</v>
      </c>
      <c r="H233" s="3" t="s">
        <v>618</v>
      </c>
      <c r="I233" s="3" t="s">
        <v>287</v>
      </c>
      <c r="J233" s="3" t="s">
        <v>300</v>
      </c>
      <c r="K233" s="44">
        <f>Expenditures[[#This Row],[2019
 Total Budget]]-Expenditures[[#This Row],[Budget Adjustments]]</f>
        <v>1500</v>
      </c>
      <c r="L233" s="42"/>
      <c r="M233" s="12">
        <v>1500</v>
      </c>
      <c r="N233" s="12">
        <v>0</v>
      </c>
      <c r="O233" s="12">
        <v>0</v>
      </c>
      <c r="P233" s="12">
        <v>0</v>
      </c>
      <c r="Q233" s="36">
        <v>790.5</v>
      </c>
      <c r="R233" s="12">
        <v>200</v>
      </c>
      <c r="S233" s="12">
        <v>4582.5</v>
      </c>
      <c r="T233" s="4" t="s">
        <v>16</v>
      </c>
      <c r="U233" s="4" t="s">
        <v>16</v>
      </c>
      <c r="V233" s="4" t="s">
        <v>16</v>
      </c>
    </row>
    <row r="234" spans="1:22" ht="11.1" customHeight="1" x14ac:dyDescent="0.2">
      <c r="A234" s="3" t="s">
        <v>17</v>
      </c>
      <c r="B234" s="3" t="s">
        <v>657</v>
      </c>
      <c r="C234" s="3" t="s">
        <v>658</v>
      </c>
      <c r="D234" s="3" t="s">
        <v>280</v>
      </c>
      <c r="E234" s="3" t="s">
        <v>281</v>
      </c>
      <c r="F234" s="3" t="s">
        <v>69</v>
      </c>
      <c r="G234" s="16" t="s">
        <v>1535</v>
      </c>
      <c r="H234" s="3" t="s">
        <v>618</v>
      </c>
      <c r="I234" s="3" t="s">
        <v>287</v>
      </c>
      <c r="J234" s="3" t="s">
        <v>468</v>
      </c>
      <c r="K234" s="44">
        <f>Expenditures[[#This Row],[2019
 Total Budget]]-Expenditures[[#This Row],[Budget Adjustments]]</f>
        <v>21750</v>
      </c>
      <c r="L234" s="42"/>
      <c r="M234" s="12">
        <v>21750</v>
      </c>
      <c r="N234" s="12">
        <v>0</v>
      </c>
      <c r="O234" s="12">
        <v>0</v>
      </c>
      <c r="P234" s="12">
        <v>26.81</v>
      </c>
      <c r="Q234" s="36">
        <v>2776.81</v>
      </c>
      <c r="R234" s="12">
        <v>0</v>
      </c>
      <c r="S234" s="12">
        <v>10868.5</v>
      </c>
      <c r="T234" s="4" t="s">
        <v>16</v>
      </c>
      <c r="U234" s="4" t="s">
        <v>16</v>
      </c>
      <c r="V234" s="4" t="s">
        <v>16</v>
      </c>
    </row>
    <row r="235" spans="1:22" ht="11.1" customHeight="1" x14ac:dyDescent="0.2">
      <c r="A235" s="3" t="s">
        <v>17</v>
      </c>
      <c r="B235" s="3" t="s">
        <v>659</v>
      </c>
      <c r="C235" s="3" t="s">
        <v>660</v>
      </c>
      <c r="D235" s="3" t="s">
        <v>280</v>
      </c>
      <c r="E235" s="3" t="s">
        <v>281</v>
      </c>
      <c r="F235" s="3" t="s">
        <v>69</v>
      </c>
      <c r="G235" s="16" t="s">
        <v>1535</v>
      </c>
      <c r="H235" s="3" t="s">
        <v>618</v>
      </c>
      <c r="I235" s="3" t="s">
        <v>287</v>
      </c>
      <c r="J235" s="3" t="s">
        <v>323</v>
      </c>
      <c r="K235" s="44">
        <f>Expenditures[[#This Row],[2019
 Total Budget]]-Expenditures[[#This Row],[Budget Adjustments]]</f>
        <v>2500</v>
      </c>
      <c r="L235" s="42"/>
      <c r="M235" s="12">
        <v>2500</v>
      </c>
      <c r="N235" s="12">
        <v>0</v>
      </c>
      <c r="O235" s="12">
        <v>0</v>
      </c>
      <c r="P235" s="12">
        <v>33.5</v>
      </c>
      <c r="Q235" s="36">
        <v>107.37</v>
      </c>
      <c r="R235" s="12">
        <v>36.909999999999997</v>
      </c>
      <c r="S235" s="12">
        <v>470.81</v>
      </c>
      <c r="T235" s="4" t="s">
        <v>16</v>
      </c>
      <c r="U235" s="4" t="s">
        <v>16</v>
      </c>
      <c r="V235" s="4" t="s">
        <v>16</v>
      </c>
    </row>
    <row r="236" spans="1:22" ht="11.1" customHeight="1" x14ac:dyDescent="0.2">
      <c r="A236" s="3" t="s">
        <v>17</v>
      </c>
      <c r="B236" s="3" t="s">
        <v>661</v>
      </c>
      <c r="C236" s="3" t="s">
        <v>302</v>
      </c>
      <c r="D236" s="3" t="s">
        <v>280</v>
      </c>
      <c r="E236" s="3" t="s">
        <v>281</v>
      </c>
      <c r="F236" s="3" t="s">
        <v>69</v>
      </c>
      <c r="G236" s="16" t="s">
        <v>1535</v>
      </c>
      <c r="H236" s="3" t="s">
        <v>618</v>
      </c>
      <c r="I236" s="3" t="s">
        <v>303</v>
      </c>
      <c r="J236" s="3" t="s">
        <v>304</v>
      </c>
      <c r="K236" s="44">
        <f>Expenditures[[#This Row],[2019
 Total Budget]]-Expenditures[[#This Row],[Budget Adjustments]]</f>
        <v>86713.96</v>
      </c>
      <c r="L236" s="42"/>
      <c r="M236" s="12">
        <v>86713.96</v>
      </c>
      <c r="N236" s="12">
        <v>16692.43</v>
      </c>
      <c r="O236" s="12">
        <v>0</v>
      </c>
      <c r="P236" s="12">
        <v>14031.53</v>
      </c>
      <c r="Q236" s="36">
        <v>64101.42</v>
      </c>
      <c r="R236" s="12">
        <v>13842.72</v>
      </c>
      <c r="S236" s="12">
        <v>62115.29</v>
      </c>
      <c r="T236" s="4" t="s">
        <v>16</v>
      </c>
      <c r="U236" s="4" t="s">
        <v>16</v>
      </c>
      <c r="V236" s="4" t="s">
        <v>16</v>
      </c>
    </row>
    <row r="237" spans="1:22" ht="11.1" customHeight="1" x14ac:dyDescent="0.2">
      <c r="A237" s="3" t="s">
        <v>17</v>
      </c>
      <c r="B237" s="3" t="s">
        <v>662</v>
      </c>
      <c r="C237" s="3" t="s">
        <v>307</v>
      </c>
      <c r="D237" s="3" t="s">
        <v>280</v>
      </c>
      <c r="E237" s="3" t="s">
        <v>281</v>
      </c>
      <c r="F237" s="3" t="s">
        <v>69</v>
      </c>
      <c r="G237" s="16" t="s">
        <v>1535</v>
      </c>
      <c r="H237" s="3" t="s">
        <v>663</v>
      </c>
      <c r="I237" s="3" t="s">
        <v>283</v>
      </c>
      <c r="J237" s="3" t="s">
        <v>308</v>
      </c>
      <c r="K237" s="44">
        <f>Expenditures[[#This Row],[2019
 Total Budget]]-Expenditures[[#This Row],[Budget Adjustments]]</f>
        <v>0</v>
      </c>
      <c r="L237" s="42"/>
      <c r="M237" s="12">
        <v>0</v>
      </c>
      <c r="N237" s="12">
        <v>0</v>
      </c>
      <c r="O237" s="12">
        <v>0</v>
      </c>
      <c r="P237" s="12">
        <v>0</v>
      </c>
      <c r="Q237" s="36">
        <v>0</v>
      </c>
      <c r="R237" s="12">
        <v>0</v>
      </c>
      <c r="S237" s="12">
        <v>0</v>
      </c>
      <c r="T237" s="4" t="s">
        <v>16</v>
      </c>
      <c r="U237" s="4" t="s">
        <v>16</v>
      </c>
      <c r="V237" s="4" t="s">
        <v>16</v>
      </c>
    </row>
    <row r="238" spans="1:22" ht="11.1" customHeight="1" x14ac:dyDescent="0.2">
      <c r="A238" s="3" t="s">
        <v>17</v>
      </c>
      <c r="B238" s="3" t="s">
        <v>664</v>
      </c>
      <c r="C238" s="3" t="s">
        <v>665</v>
      </c>
      <c r="D238" s="3" t="s">
        <v>280</v>
      </c>
      <c r="E238" s="3" t="s">
        <v>281</v>
      </c>
      <c r="F238" s="3" t="s">
        <v>69</v>
      </c>
      <c r="G238" s="16" t="s">
        <v>1535</v>
      </c>
      <c r="H238" s="3" t="s">
        <v>663</v>
      </c>
      <c r="I238" s="3" t="s">
        <v>283</v>
      </c>
      <c r="J238" s="3" t="s">
        <v>533</v>
      </c>
      <c r="K238" s="44">
        <f>Expenditures[[#This Row],[2019
 Total Budget]]-Expenditures[[#This Row],[Budget Adjustments]]</f>
        <v>5749.61</v>
      </c>
      <c r="L238" s="42"/>
      <c r="M238" s="12">
        <v>5749.61</v>
      </c>
      <c r="N238" s="12">
        <v>4809.28</v>
      </c>
      <c r="O238" s="12">
        <v>0</v>
      </c>
      <c r="P238" s="12">
        <v>3739.6</v>
      </c>
      <c r="Q238" s="36">
        <v>19385.57</v>
      </c>
      <c r="R238" s="12">
        <v>1880.87</v>
      </c>
      <c r="S238" s="12">
        <v>13261.21</v>
      </c>
      <c r="T238" s="4" t="s">
        <v>16</v>
      </c>
      <c r="U238" s="4" t="s">
        <v>16</v>
      </c>
      <c r="V238" s="4" t="s">
        <v>16</v>
      </c>
    </row>
    <row r="239" spans="1:22" ht="11.1" customHeight="1" x14ac:dyDescent="0.2">
      <c r="A239" s="3" t="s">
        <v>17</v>
      </c>
      <c r="B239" s="3" t="s">
        <v>666</v>
      </c>
      <c r="C239" s="3" t="s">
        <v>329</v>
      </c>
      <c r="D239" s="3" t="s">
        <v>280</v>
      </c>
      <c r="E239" s="3" t="s">
        <v>281</v>
      </c>
      <c r="F239" s="3" t="s">
        <v>69</v>
      </c>
      <c r="G239" s="16" t="s">
        <v>1535</v>
      </c>
      <c r="H239" s="3" t="s">
        <v>663</v>
      </c>
      <c r="I239" s="3" t="s">
        <v>283</v>
      </c>
      <c r="J239" s="3" t="s">
        <v>330</v>
      </c>
      <c r="K239" s="44">
        <f>Expenditures[[#This Row],[2019
 Total Budget]]-Expenditures[[#This Row],[Budget Adjustments]]</f>
        <v>0</v>
      </c>
      <c r="L239" s="42"/>
      <c r="M239" s="12">
        <v>0</v>
      </c>
      <c r="N239" s="12">
        <v>0</v>
      </c>
      <c r="O239" s="12">
        <v>0</v>
      </c>
      <c r="P239" s="12">
        <v>0</v>
      </c>
      <c r="Q239" s="36">
        <v>191.55</v>
      </c>
      <c r="R239" s="12">
        <v>360.22</v>
      </c>
      <c r="S239" s="12">
        <v>0</v>
      </c>
      <c r="T239" s="4" t="s">
        <v>16</v>
      </c>
      <c r="U239" s="4" t="s">
        <v>16</v>
      </c>
      <c r="V239" s="4" t="s">
        <v>16</v>
      </c>
    </row>
    <row r="240" spans="1:22" ht="11.1" customHeight="1" x14ac:dyDescent="0.2">
      <c r="A240" s="3" t="s">
        <v>17</v>
      </c>
      <c r="B240" s="3" t="s">
        <v>667</v>
      </c>
      <c r="C240" s="3" t="s">
        <v>542</v>
      </c>
      <c r="D240" s="3" t="s">
        <v>280</v>
      </c>
      <c r="E240" s="3" t="s">
        <v>281</v>
      </c>
      <c r="F240" s="3" t="s">
        <v>69</v>
      </c>
      <c r="G240" s="16" t="s">
        <v>1535</v>
      </c>
      <c r="H240" s="3" t="s">
        <v>663</v>
      </c>
      <c r="I240" s="3" t="s">
        <v>283</v>
      </c>
      <c r="J240" s="3" t="s">
        <v>543</v>
      </c>
      <c r="K240" s="44">
        <f>Expenditures[[#This Row],[2019
 Total Budget]]-Expenditures[[#This Row],[Budget Adjustments]]</f>
        <v>740.16</v>
      </c>
      <c r="L240" s="42"/>
      <c r="M240" s="12">
        <v>740.16</v>
      </c>
      <c r="N240" s="12">
        <v>0</v>
      </c>
      <c r="O240" s="12">
        <v>0</v>
      </c>
      <c r="P240" s="12">
        <v>0</v>
      </c>
      <c r="Q240" s="36">
        <v>0</v>
      </c>
      <c r="R240" s="12">
        <v>0</v>
      </c>
      <c r="S240" s="12">
        <v>1451.67</v>
      </c>
      <c r="T240" s="4" t="s">
        <v>16</v>
      </c>
      <c r="U240" s="4" t="s">
        <v>16</v>
      </c>
      <c r="V240" s="4" t="s">
        <v>16</v>
      </c>
    </row>
    <row r="241" spans="1:22" ht="11.1" customHeight="1" x14ac:dyDescent="0.2">
      <c r="A241" s="3" t="s">
        <v>17</v>
      </c>
      <c r="B241" s="3" t="s">
        <v>668</v>
      </c>
      <c r="C241" s="3" t="s">
        <v>310</v>
      </c>
      <c r="D241" s="3" t="s">
        <v>280</v>
      </c>
      <c r="E241" s="3" t="s">
        <v>281</v>
      </c>
      <c r="F241" s="3" t="s">
        <v>69</v>
      </c>
      <c r="G241" s="16" t="s">
        <v>1535</v>
      </c>
      <c r="H241" s="3" t="s">
        <v>663</v>
      </c>
      <c r="I241" s="3" t="s">
        <v>283</v>
      </c>
      <c r="J241" s="3" t="s">
        <v>311</v>
      </c>
      <c r="K241" s="44">
        <f>Expenditures[[#This Row],[2019
 Total Budget]]-Expenditures[[#This Row],[Budget Adjustments]]</f>
        <v>1200</v>
      </c>
      <c r="L241" s="42"/>
      <c r="M241" s="12">
        <v>1200</v>
      </c>
      <c r="N241" s="12">
        <v>0</v>
      </c>
      <c r="O241" s="12">
        <v>0</v>
      </c>
      <c r="P241" s="12">
        <v>184.56</v>
      </c>
      <c r="Q241" s="36">
        <v>522.91999999999996</v>
      </c>
      <c r="R241" s="12">
        <v>184.56</v>
      </c>
      <c r="S241" s="12">
        <v>799.76</v>
      </c>
      <c r="T241" s="4" t="s">
        <v>16</v>
      </c>
      <c r="U241" s="4" t="s">
        <v>16</v>
      </c>
      <c r="V241" s="4" t="s">
        <v>16</v>
      </c>
    </row>
    <row r="242" spans="1:22" ht="11.1" customHeight="1" x14ac:dyDescent="0.2">
      <c r="A242" s="3" t="s">
        <v>17</v>
      </c>
      <c r="B242" s="3" t="s">
        <v>669</v>
      </c>
      <c r="C242" s="3" t="s">
        <v>333</v>
      </c>
      <c r="D242" s="3" t="s">
        <v>280</v>
      </c>
      <c r="E242" s="3" t="s">
        <v>281</v>
      </c>
      <c r="F242" s="3" t="s">
        <v>69</v>
      </c>
      <c r="G242" s="16" t="s">
        <v>1535</v>
      </c>
      <c r="H242" s="3" t="s">
        <v>663</v>
      </c>
      <c r="I242" s="3" t="s">
        <v>334</v>
      </c>
      <c r="J242" s="3" t="s">
        <v>335</v>
      </c>
      <c r="K242" s="44">
        <f>Expenditures[[#This Row],[2019
 Total Budget]]-Expenditures[[#This Row],[Budget Adjustments]]</f>
        <v>2750</v>
      </c>
      <c r="L242" s="42"/>
      <c r="M242" s="12">
        <v>2750</v>
      </c>
      <c r="N242" s="12">
        <v>0</v>
      </c>
      <c r="O242" s="12">
        <v>0</v>
      </c>
      <c r="P242" s="12">
        <v>0</v>
      </c>
      <c r="Q242" s="36">
        <v>38.78</v>
      </c>
      <c r="R242" s="12">
        <v>0</v>
      </c>
      <c r="S242" s="12">
        <v>579.98</v>
      </c>
      <c r="T242" s="4" t="s">
        <v>16</v>
      </c>
      <c r="U242" s="4" t="s">
        <v>16</v>
      </c>
      <c r="V242" s="4" t="s">
        <v>16</v>
      </c>
    </row>
    <row r="243" spans="1:22" ht="11.1" customHeight="1" x14ac:dyDescent="0.2">
      <c r="A243" s="3" t="s">
        <v>17</v>
      </c>
      <c r="B243" s="3" t="s">
        <v>670</v>
      </c>
      <c r="C243" s="3" t="s">
        <v>349</v>
      </c>
      <c r="D243" s="3" t="s">
        <v>280</v>
      </c>
      <c r="E243" s="3" t="s">
        <v>281</v>
      </c>
      <c r="F243" s="3" t="s">
        <v>69</v>
      </c>
      <c r="G243" s="16" t="s">
        <v>1535</v>
      </c>
      <c r="H243" s="3" t="s">
        <v>663</v>
      </c>
      <c r="I243" s="3" t="s">
        <v>287</v>
      </c>
      <c r="J243" s="3" t="s">
        <v>350</v>
      </c>
      <c r="K243" s="44">
        <f>Expenditures[[#This Row],[2019
 Total Budget]]-Expenditures[[#This Row],[Budget Adjustments]]</f>
        <v>350</v>
      </c>
      <c r="L243" s="42"/>
      <c r="M243" s="12">
        <v>350</v>
      </c>
      <c r="N243" s="12">
        <v>134.75</v>
      </c>
      <c r="O243" s="12">
        <v>0</v>
      </c>
      <c r="P243" s="12">
        <v>0</v>
      </c>
      <c r="Q243" s="36">
        <v>0</v>
      </c>
      <c r="R243" s="12">
        <v>140</v>
      </c>
      <c r="S243" s="12">
        <v>349.91</v>
      </c>
      <c r="T243" s="4" t="s">
        <v>16</v>
      </c>
      <c r="U243" s="4" t="s">
        <v>16</v>
      </c>
      <c r="V243" s="4" t="s">
        <v>16</v>
      </c>
    </row>
    <row r="244" spans="1:22" ht="11.1" customHeight="1" x14ac:dyDescent="0.2">
      <c r="A244" s="3" t="s">
        <v>17</v>
      </c>
      <c r="B244" s="3" t="s">
        <v>671</v>
      </c>
      <c r="C244" s="3" t="s">
        <v>286</v>
      </c>
      <c r="D244" s="3" t="s">
        <v>280</v>
      </c>
      <c r="E244" s="3" t="s">
        <v>281</v>
      </c>
      <c r="F244" s="3" t="s">
        <v>69</v>
      </c>
      <c r="G244" s="16" t="s">
        <v>1535</v>
      </c>
      <c r="H244" s="3" t="s">
        <v>663</v>
      </c>
      <c r="I244" s="3" t="s">
        <v>287</v>
      </c>
      <c r="J244" s="3" t="s">
        <v>288</v>
      </c>
      <c r="K244" s="44">
        <f>Expenditures[[#This Row],[2019
 Total Budget]]-Expenditures[[#This Row],[Budget Adjustments]]</f>
        <v>750</v>
      </c>
      <c r="L244" s="42"/>
      <c r="M244" s="12">
        <v>750</v>
      </c>
      <c r="N244" s="12">
        <v>0</v>
      </c>
      <c r="O244" s="12">
        <v>0</v>
      </c>
      <c r="P244" s="12">
        <v>127.85</v>
      </c>
      <c r="Q244" s="36">
        <v>383.48</v>
      </c>
      <c r="R244" s="12">
        <v>63</v>
      </c>
      <c r="S244" s="12">
        <v>173.67</v>
      </c>
      <c r="T244" s="4" t="s">
        <v>16</v>
      </c>
      <c r="U244" s="4" t="s">
        <v>16</v>
      </c>
      <c r="V244" s="4" t="s">
        <v>16</v>
      </c>
    </row>
    <row r="245" spans="1:22" ht="11.1" customHeight="1" x14ac:dyDescent="0.2">
      <c r="A245" s="3" t="s">
        <v>17</v>
      </c>
      <c r="B245" s="3" t="s">
        <v>672</v>
      </c>
      <c r="C245" s="3" t="s">
        <v>314</v>
      </c>
      <c r="D245" s="3" t="s">
        <v>280</v>
      </c>
      <c r="E245" s="3" t="s">
        <v>281</v>
      </c>
      <c r="F245" s="3" t="s">
        <v>69</v>
      </c>
      <c r="G245" s="16" t="s">
        <v>1535</v>
      </c>
      <c r="H245" s="3" t="s">
        <v>663</v>
      </c>
      <c r="I245" s="3" t="s">
        <v>287</v>
      </c>
      <c r="J245" s="3" t="s">
        <v>291</v>
      </c>
      <c r="K245" s="44">
        <f>Expenditures[[#This Row],[2019
 Total Budget]]-Expenditures[[#This Row],[Budget Adjustments]]</f>
        <v>0</v>
      </c>
      <c r="L245" s="42"/>
      <c r="M245" s="12">
        <v>0</v>
      </c>
      <c r="N245" s="12">
        <v>0</v>
      </c>
      <c r="O245" s="12">
        <v>0</v>
      </c>
      <c r="P245" s="12">
        <v>0</v>
      </c>
      <c r="Q245" s="36">
        <v>0</v>
      </c>
      <c r="R245" s="12">
        <v>345.79</v>
      </c>
      <c r="S245" s="12">
        <v>1267.3699999999999</v>
      </c>
      <c r="T245" s="4" t="s">
        <v>16</v>
      </c>
      <c r="U245" s="4" t="s">
        <v>16</v>
      </c>
      <c r="V245" s="4" t="s">
        <v>16</v>
      </c>
    </row>
    <row r="246" spans="1:22" ht="11.1" customHeight="1" x14ac:dyDescent="0.2">
      <c r="A246" s="3" t="s">
        <v>17</v>
      </c>
      <c r="B246" s="3" t="s">
        <v>673</v>
      </c>
      <c r="C246" s="3" t="s">
        <v>293</v>
      </c>
      <c r="D246" s="3" t="s">
        <v>280</v>
      </c>
      <c r="E246" s="3" t="s">
        <v>281</v>
      </c>
      <c r="F246" s="3" t="s">
        <v>69</v>
      </c>
      <c r="G246" s="16" t="s">
        <v>1535</v>
      </c>
      <c r="H246" s="3" t="s">
        <v>663</v>
      </c>
      <c r="I246" s="3" t="s">
        <v>287</v>
      </c>
      <c r="J246" s="3" t="s">
        <v>294</v>
      </c>
      <c r="K246" s="44">
        <f>Expenditures[[#This Row],[2019
 Total Budget]]-Expenditures[[#This Row],[Budget Adjustments]]</f>
        <v>480</v>
      </c>
      <c r="L246" s="42"/>
      <c r="M246" s="12">
        <v>480</v>
      </c>
      <c r="N246" s="12">
        <v>0</v>
      </c>
      <c r="O246" s="12">
        <v>0</v>
      </c>
      <c r="P246" s="12">
        <v>0</v>
      </c>
      <c r="Q246" s="36">
        <v>0</v>
      </c>
      <c r="R246" s="12">
        <v>0</v>
      </c>
      <c r="S246" s="12">
        <v>98.39</v>
      </c>
      <c r="T246" s="4" t="s">
        <v>16</v>
      </c>
      <c r="U246" s="4" t="s">
        <v>16</v>
      </c>
      <c r="V246" s="4" t="s">
        <v>16</v>
      </c>
    </row>
    <row r="247" spans="1:22" ht="11.1" customHeight="1" x14ac:dyDescent="0.2">
      <c r="A247" s="3" t="s">
        <v>17</v>
      </c>
      <c r="B247" s="3" t="s">
        <v>674</v>
      </c>
      <c r="C247" s="3" t="s">
        <v>340</v>
      </c>
      <c r="D247" s="3" t="s">
        <v>280</v>
      </c>
      <c r="E247" s="3" t="s">
        <v>281</v>
      </c>
      <c r="F247" s="3" t="s">
        <v>69</v>
      </c>
      <c r="G247" s="16" t="s">
        <v>1535</v>
      </c>
      <c r="H247" s="3" t="s">
        <v>663</v>
      </c>
      <c r="I247" s="3" t="s">
        <v>287</v>
      </c>
      <c r="J247" s="3" t="s">
        <v>341</v>
      </c>
      <c r="K247" s="44">
        <f>Expenditures[[#This Row],[2019
 Total Budget]]-Expenditures[[#This Row],[Budget Adjustments]]</f>
        <v>680</v>
      </c>
      <c r="L247" s="42"/>
      <c r="M247" s="12">
        <v>680</v>
      </c>
      <c r="N247" s="12">
        <v>173.97</v>
      </c>
      <c r="O247" s="12">
        <v>305.01</v>
      </c>
      <c r="P247" s="12">
        <v>101.67</v>
      </c>
      <c r="Q247" s="36">
        <v>436.75</v>
      </c>
      <c r="R247" s="12">
        <v>101.67</v>
      </c>
      <c r="S247" s="12">
        <v>424.36</v>
      </c>
      <c r="T247" s="4" t="s">
        <v>16</v>
      </c>
      <c r="U247" s="4" t="s">
        <v>16</v>
      </c>
      <c r="V247" s="4" t="s">
        <v>16</v>
      </c>
    </row>
    <row r="248" spans="1:22" ht="11.1" customHeight="1" x14ac:dyDescent="0.2">
      <c r="A248" s="3" t="s">
        <v>17</v>
      </c>
      <c r="B248" s="3" t="s">
        <v>675</v>
      </c>
      <c r="C248" s="3" t="s">
        <v>296</v>
      </c>
      <c r="D248" s="3" t="s">
        <v>280</v>
      </c>
      <c r="E248" s="3" t="s">
        <v>281</v>
      </c>
      <c r="F248" s="3" t="s">
        <v>69</v>
      </c>
      <c r="G248" s="16" t="s">
        <v>1535</v>
      </c>
      <c r="H248" s="3" t="s">
        <v>663</v>
      </c>
      <c r="I248" s="3" t="s">
        <v>287</v>
      </c>
      <c r="J248" s="3" t="s">
        <v>297</v>
      </c>
      <c r="K248" s="44">
        <f>Expenditures[[#This Row],[2019
 Total Budget]]-Expenditures[[#This Row],[Budget Adjustments]]</f>
        <v>750</v>
      </c>
      <c r="L248" s="42"/>
      <c r="M248" s="12">
        <v>750</v>
      </c>
      <c r="N248" s="12">
        <v>440</v>
      </c>
      <c r="O248" s="12">
        <v>0</v>
      </c>
      <c r="P248" s="12">
        <v>90</v>
      </c>
      <c r="Q248" s="36">
        <v>497</v>
      </c>
      <c r="R248" s="12">
        <v>0</v>
      </c>
      <c r="S248" s="12">
        <v>0</v>
      </c>
      <c r="T248" s="4" t="s">
        <v>16</v>
      </c>
      <c r="U248" s="4" t="s">
        <v>16</v>
      </c>
      <c r="V248" s="4" t="s">
        <v>16</v>
      </c>
    </row>
    <row r="249" spans="1:22" ht="11.1" customHeight="1" x14ac:dyDescent="0.2">
      <c r="A249" s="3" t="s">
        <v>17</v>
      </c>
      <c r="B249" s="3" t="s">
        <v>676</v>
      </c>
      <c r="C249" s="3" t="s">
        <v>322</v>
      </c>
      <c r="D249" s="3" t="s">
        <v>280</v>
      </c>
      <c r="E249" s="3" t="s">
        <v>281</v>
      </c>
      <c r="F249" s="3" t="s">
        <v>69</v>
      </c>
      <c r="G249" s="16" t="s">
        <v>1535</v>
      </c>
      <c r="H249" s="3" t="s">
        <v>663</v>
      </c>
      <c r="I249" s="3" t="s">
        <v>287</v>
      </c>
      <c r="J249" s="3" t="s">
        <v>323</v>
      </c>
      <c r="K249" s="44">
        <f>Expenditures[[#This Row],[2019
 Total Budget]]-Expenditures[[#This Row],[Budget Adjustments]]</f>
        <v>0</v>
      </c>
      <c r="L249" s="42"/>
      <c r="M249" s="12">
        <v>0</v>
      </c>
      <c r="N249" s="12">
        <v>0</v>
      </c>
      <c r="O249" s="12">
        <v>0</v>
      </c>
      <c r="P249" s="12">
        <v>0</v>
      </c>
      <c r="Q249" s="36">
        <v>0</v>
      </c>
      <c r="R249" s="12">
        <v>0</v>
      </c>
      <c r="S249" s="12">
        <v>0</v>
      </c>
      <c r="T249" s="4" t="s">
        <v>16</v>
      </c>
      <c r="U249" s="4" t="s">
        <v>16</v>
      </c>
      <c r="V249" s="4" t="s">
        <v>16</v>
      </c>
    </row>
    <row r="250" spans="1:22" ht="11.1" customHeight="1" x14ac:dyDescent="0.2">
      <c r="A250" s="3" t="s">
        <v>17</v>
      </c>
      <c r="B250" s="3" t="s">
        <v>677</v>
      </c>
      <c r="C250" s="3" t="s">
        <v>302</v>
      </c>
      <c r="D250" s="3" t="s">
        <v>280</v>
      </c>
      <c r="E250" s="3" t="s">
        <v>281</v>
      </c>
      <c r="F250" s="3" t="s">
        <v>69</v>
      </c>
      <c r="G250" s="16" t="s">
        <v>1535</v>
      </c>
      <c r="H250" s="3" t="s">
        <v>663</v>
      </c>
      <c r="I250" s="3" t="s">
        <v>303</v>
      </c>
      <c r="J250" s="3" t="s">
        <v>304</v>
      </c>
      <c r="K250" s="44">
        <f>Expenditures[[#This Row],[2019
 Total Budget]]-Expenditures[[#This Row],[Budget Adjustments]]</f>
        <v>588.28</v>
      </c>
      <c r="L250" s="42"/>
      <c r="M250" s="12">
        <v>588.28</v>
      </c>
      <c r="N250" s="12">
        <v>359.3</v>
      </c>
      <c r="O250" s="12">
        <v>0</v>
      </c>
      <c r="P250" s="12">
        <v>293.97000000000003</v>
      </c>
      <c r="Q250" s="36">
        <v>1501.32</v>
      </c>
      <c r="R250" s="12">
        <v>181.08</v>
      </c>
      <c r="S250" s="12">
        <v>1198.2</v>
      </c>
      <c r="T250" s="4" t="s">
        <v>16</v>
      </c>
      <c r="U250" s="4" t="s">
        <v>16</v>
      </c>
      <c r="V250" s="4" t="s">
        <v>16</v>
      </c>
    </row>
    <row r="251" spans="1:22" ht="11.1" customHeight="1" x14ac:dyDescent="0.2">
      <c r="A251" s="3" t="s">
        <v>17</v>
      </c>
      <c r="B251" s="3" t="s">
        <v>678</v>
      </c>
      <c r="C251" s="3" t="s">
        <v>679</v>
      </c>
      <c r="D251" s="3" t="s">
        <v>280</v>
      </c>
      <c r="E251" s="3" t="s">
        <v>281</v>
      </c>
      <c r="F251" s="3" t="s">
        <v>69</v>
      </c>
      <c r="G251" s="16" t="s">
        <v>1538</v>
      </c>
      <c r="H251" s="3" t="s">
        <v>680</v>
      </c>
      <c r="I251" s="3" t="s">
        <v>287</v>
      </c>
      <c r="J251" s="3" t="s">
        <v>468</v>
      </c>
      <c r="K251" s="44">
        <f>Expenditures[[#This Row],[2019
 Total Budget]]-Expenditures[[#This Row],[Budget Adjustments]]</f>
        <v>16543</v>
      </c>
      <c r="L251" s="42"/>
      <c r="M251" s="12">
        <v>16543</v>
      </c>
      <c r="N251" s="12">
        <v>16543</v>
      </c>
      <c r="O251" s="12">
        <v>0</v>
      </c>
      <c r="P251" s="12">
        <v>0</v>
      </c>
      <c r="Q251" s="36">
        <v>16691</v>
      </c>
      <c r="R251" s="12">
        <v>0</v>
      </c>
      <c r="S251" s="12">
        <v>16363</v>
      </c>
      <c r="T251" s="4" t="s">
        <v>16</v>
      </c>
      <c r="U251" s="4" t="s">
        <v>16</v>
      </c>
      <c r="V251" s="4" t="s">
        <v>16</v>
      </c>
    </row>
    <row r="252" spans="1:22" ht="11.1" customHeight="1" x14ac:dyDescent="0.2">
      <c r="A252" s="3" t="s">
        <v>17</v>
      </c>
      <c r="B252" s="3" t="s">
        <v>681</v>
      </c>
      <c r="C252" s="3" t="s">
        <v>682</v>
      </c>
      <c r="D252" s="3" t="s">
        <v>280</v>
      </c>
      <c r="E252" s="3" t="s">
        <v>281</v>
      </c>
      <c r="F252" s="3" t="s">
        <v>69</v>
      </c>
      <c r="G252" s="16" t="s">
        <v>1538</v>
      </c>
      <c r="H252" s="3" t="s">
        <v>683</v>
      </c>
      <c r="I252" s="3" t="s">
        <v>287</v>
      </c>
      <c r="J252" s="3" t="s">
        <v>468</v>
      </c>
      <c r="K252" s="44">
        <f>Expenditures[[#This Row],[2019
 Total Budget]]-Expenditures[[#This Row],[Budget Adjustments]]</f>
        <v>5000</v>
      </c>
      <c r="L252" s="42"/>
      <c r="M252" s="12">
        <v>5000</v>
      </c>
      <c r="N252" s="12">
        <v>5000</v>
      </c>
      <c r="O252" s="12">
        <v>0</v>
      </c>
      <c r="P252" s="12">
        <v>5000</v>
      </c>
      <c r="Q252" s="36">
        <v>5000</v>
      </c>
      <c r="R252" s="12">
        <v>0</v>
      </c>
      <c r="S252" s="12">
        <v>5000</v>
      </c>
      <c r="T252" s="4" t="s">
        <v>16</v>
      </c>
      <c r="U252" s="4" t="s">
        <v>16</v>
      </c>
      <c r="V252" s="4" t="s">
        <v>16</v>
      </c>
    </row>
    <row r="253" spans="1:22" ht="11.1" customHeight="1" x14ac:dyDescent="0.2">
      <c r="A253" s="3" t="s">
        <v>17</v>
      </c>
      <c r="B253" s="3" t="s">
        <v>684</v>
      </c>
      <c r="C253" s="3" t="s">
        <v>685</v>
      </c>
      <c r="D253" s="3" t="s">
        <v>280</v>
      </c>
      <c r="E253" s="3" t="s">
        <v>281</v>
      </c>
      <c r="F253" s="3" t="s">
        <v>69</v>
      </c>
      <c r="G253" s="16" t="s">
        <v>1538</v>
      </c>
      <c r="H253" s="3" t="s">
        <v>686</v>
      </c>
      <c r="I253" s="3" t="s">
        <v>287</v>
      </c>
      <c r="J253" s="3" t="s">
        <v>300</v>
      </c>
      <c r="K253" s="44">
        <f>Expenditures[[#This Row],[2019
 Total Budget]]-Expenditures[[#This Row],[Budget Adjustments]]</f>
        <v>0</v>
      </c>
      <c r="L253" s="42"/>
      <c r="M253" s="12">
        <v>0</v>
      </c>
      <c r="N253" s="12">
        <v>0</v>
      </c>
      <c r="O253" s="12">
        <v>0</v>
      </c>
      <c r="P253" s="12">
        <v>15800</v>
      </c>
      <c r="Q253" s="36">
        <v>44406.86</v>
      </c>
      <c r="R253" s="12">
        <v>0</v>
      </c>
      <c r="S253" s="12">
        <v>0</v>
      </c>
      <c r="T253" s="4" t="s">
        <v>16</v>
      </c>
      <c r="U253" s="4" t="s">
        <v>16</v>
      </c>
      <c r="V253" s="4" t="s">
        <v>16</v>
      </c>
    </row>
    <row r="254" spans="1:22" ht="11.1" customHeight="1" x14ac:dyDescent="0.2">
      <c r="A254" s="3" t="s">
        <v>17</v>
      </c>
      <c r="B254" s="3" t="s">
        <v>687</v>
      </c>
      <c r="C254" s="3" t="s">
        <v>279</v>
      </c>
      <c r="D254" s="3" t="s">
        <v>280</v>
      </c>
      <c r="E254" s="3" t="s">
        <v>281</v>
      </c>
      <c r="F254" s="3" t="s">
        <v>137</v>
      </c>
      <c r="G254" s="16" t="s">
        <v>1536</v>
      </c>
      <c r="H254" s="3" t="s">
        <v>688</v>
      </c>
      <c r="I254" s="3" t="s">
        <v>283</v>
      </c>
      <c r="J254" s="3" t="s">
        <v>284</v>
      </c>
      <c r="K254" s="44">
        <f>Expenditures[[#This Row],[2019
 Total Budget]]-Expenditures[[#This Row],[Budget Adjustments]]</f>
        <v>89900</v>
      </c>
      <c r="L254" s="42"/>
      <c r="M254" s="12">
        <v>89900</v>
      </c>
      <c r="N254" s="12">
        <v>20278.330000000002</v>
      </c>
      <c r="O254" s="12">
        <v>0</v>
      </c>
      <c r="P254" s="12">
        <v>20216.14</v>
      </c>
      <c r="Q254" s="36">
        <v>87686.399999999994</v>
      </c>
      <c r="R254" s="12">
        <v>19882.57</v>
      </c>
      <c r="S254" s="12">
        <v>86157.82</v>
      </c>
      <c r="T254" s="4" t="s">
        <v>16</v>
      </c>
      <c r="U254" s="4" t="s">
        <v>16</v>
      </c>
      <c r="V254" s="4" t="s">
        <v>16</v>
      </c>
    </row>
    <row r="255" spans="1:22" ht="11.1" customHeight="1" x14ac:dyDescent="0.2">
      <c r="A255" s="3" t="s">
        <v>17</v>
      </c>
      <c r="B255" s="3" t="s">
        <v>689</v>
      </c>
      <c r="C255" s="3" t="s">
        <v>426</v>
      </c>
      <c r="D255" s="3" t="s">
        <v>280</v>
      </c>
      <c r="E255" s="3" t="s">
        <v>281</v>
      </c>
      <c r="F255" s="3" t="s">
        <v>137</v>
      </c>
      <c r="G255" s="16" t="s">
        <v>1536</v>
      </c>
      <c r="H255" s="3" t="s">
        <v>688</v>
      </c>
      <c r="I255" s="3" t="s">
        <v>283</v>
      </c>
      <c r="J255" s="3" t="s">
        <v>428</v>
      </c>
      <c r="K255" s="44">
        <f>Expenditures[[#This Row],[2019
 Total Budget]]-Expenditures[[#This Row],[Budget Adjustments]]</f>
        <v>333929.12</v>
      </c>
      <c r="L255" s="42"/>
      <c r="M255" s="12">
        <v>333929.12</v>
      </c>
      <c r="N255" s="12">
        <v>75331.22</v>
      </c>
      <c r="O255" s="12">
        <v>0</v>
      </c>
      <c r="P255" s="12">
        <v>80462.58</v>
      </c>
      <c r="Q255" s="36">
        <v>336436.58</v>
      </c>
      <c r="R255" s="12">
        <v>81932.66</v>
      </c>
      <c r="S255" s="12">
        <v>359233.31</v>
      </c>
      <c r="T255" s="4" t="s">
        <v>16</v>
      </c>
      <c r="U255" s="4" t="s">
        <v>16</v>
      </c>
      <c r="V255" s="4" t="s">
        <v>16</v>
      </c>
    </row>
    <row r="256" spans="1:22" ht="11.1" customHeight="1" x14ac:dyDescent="0.2">
      <c r="A256" s="3" t="s">
        <v>17</v>
      </c>
      <c r="B256" s="3" t="s">
        <v>690</v>
      </c>
      <c r="C256" s="3" t="s">
        <v>691</v>
      </c>
      <c r="D256" s="3" t="s">
        <v>280</v>
      </c>
      <c r="E256" s="3" t="s">
        <v>281</v>
      </c>
      <c r="F256" s="3" t="s">
        <v>137</v>
      </c>
      <c r="G256" s="16" t="s">
        <v>1536</v>
      </c>
      <c r="H256" s="3" t="s">
        <v>688</v>
      </c>
      <c r="I256" s="3" t="s">
        <v>283</v>
      </c>
      <c r="J256" s="3" t="s">
        <v>692</v>
      </c>
      <c r="K256" s="44">
        <f>Expenditures[[#This Row],[2019
 Total Budget]]-Expenditures[[#This Row],[Budget Adjustments]]</f>
        <v>22540</v>
      </c>
      <c r="L256" s="42"/>
      <c r="M256" s="12">
        <v>22540</v>
      </c>
      <c r="N256" s="12">
        <v>480.7</v>
      </c>
      <c r="O256" s="12">
        <v>0</v>
      </c>
      <c r="P256" s="12">
        <v>0</v>
      </c>
      <c r="Q256" s="36">
        <v>18667.5</v>
      </c>
      <c r="R256" s="12">
        <v>0</v>
      </c>
      <c r="S256" s="12">
        <v>10127</v>
      </c>
      <c r="T256" s="4" t="s">
        <v>16</v>
      </c>
      <c r="U256" s="4" t="s">
        <v>16</v>
      </c>
      <c r="V256" s="4" t="s">
        <v>16</v>
      </c>
    </row>
    <row r="257" spans="1:22" ht="11.1" customHeight="1" x14ac:dyDescent="0.2">
      <c r="A257" s="3" t="s">
        <v>17</v>
      </c>
      <c r="B257" s="3" t="s">
        <v>693</v>
      </c>
      <c r="C257" s="3" t="s">
        <v>329</v>
      </c>
      <c r="D257" s="3" t="s">
        <v>280</v>
      </c>
      <c r="E257" s="3" t="s">
        <v>281</v>
      </c>
      <c r="F257" s="3" t="s">
        <v>137</v>
      </c>
      <c r="G257" s="16" t="s">
        <v>1536</v>
      </c>
      <c r="H257" s="3" t="s">
        <v>688</v>
      </c>
      <c r="I257" s="3" t="s">
        <v>283</v>
      </c>
      <c r="J257" s="3" t="s">
        <v>330</v>
      </c>
      <c r="K257" s="44">
        <f>Expenditures[[#This Row],[2019
 Total Budget]]-Expenditures[[#This Row],[Budget Adjustments]]</f>
        <v>7930</v>
      </c>
      <c r="L257" s="42"/>
      <c r="M257" s="12">
        <v>7930</v>
      </c>
      <c r="N257" s="12">
        <v>2217.7199999999998</v>
      </c>
      <c r="O257" s="12">
        <v>0</v>
      </c>
      <c r="P257" s="12">
        <v>1137.58</v>
      </c>
      <c r="Q257" s="36">
        <v>11100.14</v>
      </c>
      <c r="R257" s="12">
        <v>2948.49</v>
      </c>
      <c r="S257" s="12">
        <v>14374.65</v>
      </c>
      <c r="T257" s="4" t="s">
        <v>16</v>
      </c>
      <c r="U257" s="4" t="s">
        <v>16</v>
      </c>
      <c r="V257" s="4" t="s">
        <v>16</v>
      </c>
    </row>
    <row r="258" spans="1:22" ht="11.1" customHeight="1" x14ac:dyDescent="0.2">
      <c r="A258" s="3" t="s">
        <v>17</v>
      </c>
      <c r="B258" s="3" t="s">
        <v>694</v>
      </c>
      <c r="C258" s="3" t="s">
        <v>695</v>
      </c>
      <c r="D258" s="3" t="s">
        <v>280</v>
      </c>
      <c r="E258" s="3" t="s">
        <v>281</v>
      </c>
      <c r="F258" s="3" t="s">
        <v>137</v>
      </c>
      <c r="G258" s="16" t="s">
        <v>1536</v>
      </c>
      <c r="H258" s="3" t="s">
        <v>688</v>
      </c>
      <c r="I258" s="3" t="s">
        <v>283</v>
      </c>
      <c r="J258" s="3" t="s">
        <v>696</v>
      </c>
      <c r="K258" s="44">
        <f>Expenditures[[#This Row],[2019
 Total Budget]]-Expenditures[[#This Row],[Budget Adjustments]]</f>
        <v>8300</v>
      </c>
      <c r="L258" s="42"/>
      <c r="M258" s="12">
        <v>8300</v>
      </c>
      <c r="N258" s="12">
        <v>2981.35</v>
      </c>
      <c r="O258" s="12">
        <v>0</v>
      </c>
      <c r="P258" s="12">
        <v>2367.23</v>
      </c>
      <c r="Q258" s="36">
        <v>8751.09</v>
      </c>
      <c r="R258" s="12">
        <v>2792.5</v>
      </c>
      <c r="S258" s="12">
        <v>9357.2900000000009</v>
      </c>
      <c r="T258" s="4" t="s">
        <v>16</v>
      </c>
      <c r="U258" s="4" t="s">
        <v>16</v>
      </c>
      <c r="V258" s="4" t="s">
        <v>16</v>
      </c>
    </row>
    <row r="259" spans="1:22" ht="11.1" customHeight="1" x14ac:dyDescent="0.2">
      <c r="A259" s="3" t="s">
        <v>17</v>
      </c>
      <c r="B259" s="3" t="s">
        <v>697</v>
      </c>
      <c r="C259" s="3" t="s">
        <v>310</v>
      </c>
      <c r="D259" s="3" t="s">
        <v>280</v>
      </c>
      <c r="E259" s="3" t="s">
        <v>281</v>
      </c>
      <c r="F259" s="3" t="s">
        <v>137</v>
      </c>
      <c r="G259" s="16" t="s">
        <v>1536</v>
      </c>
      <c r="H259" s="3" t="s">
        <v>688</v>
      </c>
      <c r="I259" s="3" t="s">
        <v>283</v>
      </c>
      <c r="J259" s="3" t="s">
        <v>311</v>
      </c>
      <c r="K259" s="44">
        <f>Expenditures[[#This Row],[2019
 Total Budget]]-Expenditures[[#This Row],[Budget Adjustments]]</f>
        <v>7475</v>
      </c>
      <c r="L259" s="42"/>
      <c r="M259" s="12">
        <v>7475</v>
      </c>
      <c r="N259" s="12">
        <v>0</v>
      </c>
      <c r="O259" s="12">
        <v>0</v>
      </c>
      <c r="P259" s="12">
        <v>97.92</v>
      </c>
      <c r="Q259" s="36">
        <v>7899.92</v>
      </c>
      <c r="R259" s="12">
        <v>0</v>
      </c>
      <c r="S259" s="12">
        <v>8825</v>
      </c>
      <c r="T259" s="4" t="s">
        <v>16</v>
      </c>
      <c r="U259" s="4" t="s">
        <v>16</v>
      </c>
      <c r="V259" s="4" t="s">
        <v>16</v>
      </c>
    </row>
    <row r="260" spans="1:22" ht="11.1" customHeight="1" x14ac:dyDescent="0.2">
      <c r="A260" s="3" t="s">
        <v>17</v>
      </c>
      <c r="B260" s="3" t="s">
        <v>698</v>
      </c>
      <c r="C260" s="3" t="s">
        <v>446</v>
      </c>
      <c r="D260" s="3" t="s">
        <v>280</v>
      </c>
      <c r="E260" s="3" t="s">
        <v>281</v>
      </c>
      <c r="F260" s="3" t="s">
        <v>137</v>
      </c>
      <c r="G260" s="16" t="s">
        <v>1536</v>
      </c>
      <c r="H260" s="3" t="s">
        <v>688</v>
      </c>
      <c r="I260" s="3" t="s">
        <v>283</v>
      </c>
      <c r="J260" s="3" t="s">
        <v>447</v>
      </c>
      <c r="K260" s="44">
        <f>Expenditures[[#This Row],[2019
 Total Budget]]-Expenditures[[#This Row],[Budget Adjustments]]</f>
        <v>2923.2</v>
      </c>
      <c r="L260" s="42"/>
      <c r="M260" s="12">
        <v>2923.2</v>
      </c>
      <c r="N260" s="12">
        <v>623.6</v>
      </c>
      <c r="O260" s="12">
        <v>0</v>
      </c>
      <c r="P260" s="12">
        <v>788.8</v>
      </c>
      <c r="Q260" s="36">
        <v>3051.2</v>
      </c>
      <c r="R260" s="12">
        <v>816</v>
      </c>
      <c r="S260" s="12">
        <v>3536</v>
      </c>
      <c r="T260" s="4" t="s">
        <v>16</v>
      </c>
      <c r="U260" s="4" t="s">
        <v>16</v>
      </c>
      <c r="V260" s="4" t="s">
        <v>16</v>
      </c>
    </row>
    <row r="261" spans="1:22" ht="11.1" customHeight="1" x14ac:dyDescent="0.2">
      <c r="A261" s="3" t="s">
        <v>17</v>
      </c>
      <c r="B261" s="3" t="s">
        <v>699</v>
      </c>
      <c r="C261" s="3" t="s">
        <v>333</v>
      </c>
      <c r="D261" s="3" t="s">
        <v>280</v>
      </c>
      <c r="E261" s="3" t="s">
        <v>281</v>
      </c>
      <c r="F261" s="3" t="s">
        <v>137</v>
      </c>
      <c r="G261" s="16" t="s">
        <v>1536</v>
      </c>
      <c r="H261" s="3" t="s">
        <v>688</v>
      </c>
      <c r="I261" s="3" t="s">
        <v>334</v>
      </c>
      <c r="J261" s="3" t="s">
        <v>335</v>
      </c>
      <c r="K261" s="44">
        <f>Expenditures[[#This Row],[2019
 Total Budget]]-Expenditures[[#This Row],[Budget Adjustments]]</f>
        <v>2500</v>
      </c>
      <c r="L261" s="42"/>
      <c r="M261" s="12">
        <v>2500</v>
      </c>
      <c r="N261" s="12">
        <v>0</v>
      </c>
      <c r="O261" s="12">
        <v>0</v>
      </c>
      <c r="P261" s="12">
        <v>0</v>
      </c>
      <c r="Q261" s="36">
        <v>1000</v>
      </c>
      <c r="R261" s="12">
        <v>930.17</v>
      </c>
      <c r="S261" s="12">
        <v>930.17</v>
      </c>
      <c r="T261" s="4" t="s">
        <v>16</v>
      </c>
      <c r="U261" s="4" t="s">
        <v>16</v>
      </c>
      <c r="V261" s="4" t="s">
        <v>16</v>
      </c>
    </row>
    <row r="262" spans="1:22" ht="11.1" customHeight="1" x14ac:dyDescent="0.2">
      <c r="A262" s="3" t="s">
        <v>17</v>
      </c>
      <c r="B262" s="3" t="s">
        <v>700</v>
      </c>
      <c r="C262" s="3" t="s">
        <v>598</v>
      </c>
      <c r="D262" s="3" t="s">
        <v>280</v>
      </c>
      <c r="E262" s="3" t="s">
        <v>281</v>
      </c>
      <c r="F262" s="3" t="s">
        <v>137</v>
      </c>
      <c r="G262" s="16" t="s">
        <v>1536</v>
      </c>
      <c r="H262" s="3" t="s">
        <v>688</v>
      </c>
      <c r="I262" s="3" t="s">
        <v>334</v>
      </c>
      <c r="J262" s="3" t="s">
        <v>557</v>
      </c>
      <c r="K262" s="44">
        <f>Expenditures[[#This Row],[2019
 Total Budget]]-Expenditures[[#This Row],[Budget Adjustments]]</f>
        <v>3450</v>
      </c>
      <c r="L262" s="42"/>
      <c r="M262" s="12">
        <v>3450</v>
      </c>
      <c r="N262" s="12">
        <v>397.08</v>
      </c>
      <c r="O262" s="12">
        <v>0</v>
      </c>
      <c r="P262" s="12">
        <v>0</v>
      </c>
      <c r="Q262" s="36">
        <v>2929.78</v>
      </c>
      <c r="R262" s="12">
        <v>0</v>
      </c>
      <c r="S262" s="12">
        <v>0</v>
      </c>
      <c r="T262" s="4" t="s">
        <v>16</v>
      </c>
      <c r="U262" s="4" t="s">
        <v>16</v>
      </c>
      <c r="V262" s="4" t="s">
        <v>16</v>
      </c>
    </row>
    <row r="263" spans="1:22" ht="11.1" customHeight="1" x14ac:dyDescent="0.2">
      <c r="A263" s="3" t="s">
        <v>17</v>
      </c>
      <c r="B263" s="3" t="s">
        <v>701</v>
      </c>
      <c r="C263" s="3" t="s">
        <v>399</v>
      </c>
      <c r="D263" s="3" t="s">
        <v>280</v>
      </c>
      <c r="E263" s="3" t="s">
        <v>281</v>
      </c>
      <c r="F263" s="3" t="s">
        <v>137</v>
      </c>
      <c r="G263" s="16" t="s">
        <v>1536</v>
      </c>
      <c r="H263" s="3" t="s">
        <v>688</v>
      </c>
      <c r="I263" s="3" t="s">
        <v>287</v>
      </c>
      <c r="J263" s="3" t="s">
        <v>400</v>
      </c>
      <c r="K263" s="44">
        <f>Expenditures[[#This Row],[2019
 Total Budget]]-Expenditures[[#This Row],[Budget Adjustments]]</f>
        <v>26053</v>
      </c>
      <c r="L263" s="42"/>
      <c r="M263" s="12">
        <v>26053</v>
      </c>
      <c r="N263" s="12">
        <v>3237.43</v>
      </c>
      <c r="O263" s="12">
        <v>2564.1</v>
      </c>
      <c r="P263" s="12">
        <v>1761.1</v>
      </c>
      <c r="Q263" s="36">
        <v>23311.25</v>
      </c>
      <c r="R263" s="12">
        <v>3517.24</v>
      </c>
      <c r="S263" s="12">
        <v>23324.67</v>
      </c>
      <c r="T263" s="4" t="s">
        <v>16</v>
      </c>
      <c r="U263" s="4" t="s">
        <v>16</v>
      </c>
      <c r="V263" s="4" t="s">
        <v>16</v>
      </c>
    </row>
    <row r="264" spans="1:22" ht="11.1" customHeight="1" x14ac:dyDescent="0.2">
      <c r="A264" s="3" t="s">
        <v>17</v>
      </c>
      <c r="B264" s="3" t="s">
        <v>702</v>
      </c>
      <c r="C264" s="3" t="s">
        <v>703</v>
      </c>
      <c r="D264" s="3" t="s">
        <v>280</v>
      </c>
      <c r="E264" s="3" t="s">
        <v>281</v>
      </c>
      <c r="F264" s="3" t="s">
        <v>137</v>
      </c>
      <c r="G264" s="16" t="s">
        <v>1536</v>
      </c>
      <c r="H264" s="3" t="s">
        <v>688</v>
      </c>
      <c r="I264" s="3" t="s">
        <v>287</v>
      </c>
      <c r="J264" s="3" t="s">
        <v>564</v>
      </c>
      <c r="K264" s="44">
        <f>Expenditures[[#This Row],[2019
 Total Budget]]-Expenditures[[#This Row],[Budget Adjustments]]</f>
        <v>0</v>
      </c>
      <c r="L264" s="42"/>
      <c r="M264" s="12">
        <v>0</v>
      </c>
      <c r="N264" s="12">
        <v>0</v>
      </c>
      <c r="O264" s="12">
        <v>0</v>
      </c>
      <c r="P264" s="12">
        <v>0</v>
      </c>
      <c r="Q264" s="36">
        <v>0</v>
      </c>
      <c r="R264" s="12">
        <v>0</v>
      </c>
      <c r="S264" s="12">
        <v>3284.35</v>
      </c>
      <c r="T264" s="4" t="s">
        <v>16</v>
      </c>
      <c r="U264" s="4" t="s">
        <v>16</v>
      </c>
      <c r="V264" s="4" t="s">
        <v>16</v>
      </c>
    </row>
    <row r="265" spans="1:22" ht="11.1" customHeight="1" x14ac:dyDescent="0.2">
      <c r="A265" s="3" t="s">
        <v>17</v>
      </c>
      <c r="B265" s="3" t="s">
        <v>704</v>
      </c>
      <c r="C265" s="3" t="s">
        <v>705</v>
      </c>
      <c r="D265" s="3" t="s">
        <v>280</v>
      </c>
      <c r="E265" s="3" t="s">
        <v>281</v>
      </c>
      <c r="F265" s="3" t="s">
        <v>137</v>
      </c>
      <c r="G265" s="16" t="s">
        <v>1536</v>
      </c>
      <c r="H265" s="3" t="s">
        <v>688</v>
      </c>
      <c r="I265" s="3" t="s">
        <v>287</v>
      </c>
      <c r="J265" s="3" t="s">
        <v>706</v>
      </c>
      <c r="K265" s="44">
        <f>Expenditures[[#This Row],[2019
 Total Budget]]-Expenditures[[#This Row],[Budget Adjustments]]</f>
        <v>0</v>
      </c>
      <c r="L265" s="42"/>
      <c r="M265" s="12">
        <v>0</v>
      </c>
      <c r="N265" s="12">
        <v>0</v>
      </c>
      <c r="O265" s="12">
        <v>0</v>
      </c>
      <c r="P265" s="12">
        <v>0</v>
      </c>
      <c r="Q265" s="36">
        <v>50</v>
      </c>
      <c r="R265" s="12">
        <v>0</v>
      </c>
      <c r="S265" s="12">
        <v>0</v>
      </c>
      <c r="T265" s="4" t="s">
        <v>16</v>
      </c>
      <c r="U265" s="4" t="s">
        <v>16</v>
      </c>
      <c r="V265" s="4" t="s">
        <v>16</v>
      </c>
    </row>
    <row r="266" spans="1:22" ht="11.1" customHeight="1" x14ac:dyDescent="0.2">
      <c r="A266" s="3" t="s">
        <v>17</v>
      </c>
      <c r="B266" s="3" t="s">
        <v>707</v>
      </c>
      <c r="C266" s="3" t="s">
        <v>349</v>
      </c>
      <c r="D266" s="3" t="s">
        <v>280</v>
      </c>
      <c r="E266" s="3" t="s">
        <v>281</v>
      </c>
      <c r="F266" s="3" t="s">
        <v>137</v>
      </c>
      <c r="G266" s="16" t="s">
        <v>1536</v>
      </c>
      <c r="H266" s="3" t="s">
        <v>688</v>
      </c>
      <c r="I266" s="3" t="s">
        <v>287</v>
      </c>
      <c r="J266" s="3" t="s">
        <v>350</v>
      </c>
      <c r="K266" s="44">
        <f>Expenditures[[#This Row],[2019
 Total Budget]]-Expenditures[[#This Row],[Budget Adjustments]]</f>
        <v>72000</v>
      </c>
      <c r="L266" s="42"/>
      <c r="M266" s="12">
        <v>72000</v>
      </c>
      <c r="N266" s="12">
        <v>8982.35</v>
      </c>
      <c r="O266" s="12">
        <v>3127.29</v>
      </c>
      <c r="P266" s="12">
        <v>2244.9499999999998</v>
      </c>
      <c r="Q266" s="36">
        <v>57555.98</v>
      </c>
      <c r="R266" s="12">
        <v>8798.82</v>
      </c>
      <c r="S266" s="12">
        <v>59401.14</v>
      </c>
      <c r="T266" s="4" t="s">
        <v>16</v>
      </c>
      <c r="U266" s="4" t="s">
        <v>16</v>
      </c>
      <c r="V266" s="4" t="s">
        <v>16</v>
      </c>
    </row>
    <row r="267" spans="1:22" ht="11.1" customHeight="1" x14ac:dyDescent="0.2">
      <c r="A267" s="3" t="s">
        <v>17</v>
      </c>
      <c r="B267" s="3" t="s">
        <v>708</v>
      </c>
      <c r="C267" s="3" t="s">
        <v>407</v>
      </c>
      <c r="D267" s="3" t="s">
        <v>280</v>
      </c>
      <c r="E267" s="3" t="s">
        <v>281</v>
      </c>
      <c r="F267" s="3" t="s">
        <v>137</v>
      </c>
      <c r="G267" s="16" t="s">
        <v>1536</v>
      </c>
      <c r="H267" s="3" t="s">
        <v>688</v>
      </c>
      <c r="I267" s="3" t="s">
        <v>287</v>
      </c>
      <c r="J267" s="3" t="s">
        <v>408</v>
      </c>
      <c r="K267" s="44">
        <f>Expenditures[[#This Row],[2019
 Total Budget]]-Expenditures[[#This Row],[Budget Adjustments]]</f>
        <v>0</v>
      </c>
      <c r="L267" s="42"/>
      <c r="M267" s="12">
        <v>0</v>
      </c>
      <c r="N267" s="12">
        <v>0</v>
      </c>
      <c r="O267" s="12">
        <v>0</v>
      </c>
      <c r="P267" s="12">
        <v>0</v>
      </c>
      <c r="Q267" s="36">
        <v>0</v>
      </c>
      <c r="R267" s="12">
        <v>0</v>
      </c>
      <c r="S267" s="12">
        <v>0</v>
      </c>
      <c r="T267" s="4" t="s">
        <v>16</v>
      </c>
      <c r="U267" s="4" t="s">
        <v>16</v>
      </c>
      <c r="V267" s="4" t="s">
        <v>16</v>
      </c>
    </row>
    <row r="268" spans="1:22" ht="11.1" customHeight="1" x14ac:dyDescent="0.2">
      <c r="A268" s="3" t="s">
        <v>17</v>
      </c>
      <c r="B268" s="3" t="s">
        <v>709</v>
      </c>
      <c r="C268" s="3" t="s">
        <v>286</v>
      </c>
      <c r="D268" s="3" t="s">
        <v>280</v>
      </c>
      <c r="E268" s="3" t="s">
        <v>281</v>
      </c>
      <c r="F268" s="3" t="s">
        <v>137</v>
      </c>
      <c r="G268" s="16" t="s">
        <v>1536</v>
      </c>
      <c r="H268" s="3" t="s">
        <v>688</v>
      </c>
      <c r="I268" s="3" t="s">
        <v>287</v>
      </c>
      <c r="J268" s="3" t="s">
        <v>288</v>
      </c>
      <c r="K268" s="44">
        <f>Expenditures[[#This Row],[2019
 Total Budget]]-Expenditures[[#This Row],[Budget Adjustments]]</f>
        <v>0</v>
      </c>
      <c r="L268" s="42"/>
      <c r="M268" s="12">
        <v>0</v>
      </c>
      <c r="N268" s="12">
        <v>0</v>
      </c>
      <c r="O268" s="12">
        <v>0</v>
      </c>
      <c r="P268" s="12">
        <v>0</v>
      </c>
      <c r="Q268" s="36">
        <v>0</v>
      </c>
      <c r="R268" s="12">
        <v>0</v>
      </c>
      <c r="S268" s="12">
        <v>0</v>
      </c>
      <c r="T268" s="4" t="s">
        <v>16</v>
      </c>
      <c r="U268" s="4" t="s">
        <v>16</v>
      </c>
      <c r="V268" s="4" t="s">
        <v>16</v>
      </c>
    </row>
    <row r="269" spans="1:22" ht="11.1" customHeight="1" x14ac:dyDescent="0.2">
      <c r="A269" s="3" t="s">
        <v>17</v>
      </c>
      <c r="B269" s="3" t="s">
        <v>710</v>
      </c>
      <c r="C269" s="3" t="s">
        <v>314</v>
      </c>
      <c r="D269" s="3" t="s">
        <v>280</v>
      </c>
      <c r="E269" s="3" t="s">
        <v>281</v>
      </c>
      <c r="F269" s="3" t="s">
        <v>137</v>
      </c>
      <c r="G269" s="16" t="s">
        <v>1536</v>
      </c>
      <c r="H269" s="3" t="s">
        <v>688</v>
      </c>
      <c r="I269" s="3" t="s">
        <v>287</v>
      </c>
      <c r="J269" s="3" t="s">
        <v>291</v>
      </c>
      <c r="K269" s="44">
        <f>Expenditures[[#This Row],[2019
 Total Budget]]-Expenditures[[#This Row],[Budget Adjustments]]</f>
        <v>2400</v>
      </c>
      <c r="L269" s="42"/>
      <c r="M269" s="12">
        <v>2400</v>
      </c>
      <c r="N269" s="12">
        <v>150</v>
      </c>
      <c r="O269" s="12">
        <v>0</v>
      </c>
      <c r="P269" s="12">
        <v>150</v>
      </c>
      <c r="Q269" s="36">
        <v>600</v>
      </c>
      <c r="R269" s="12">
        <v>150</v>
      </c>
      <c r="S269" s="12">
        <v>587</v>
      </c>
      <c r="T269" s="4" t="s">
        <v>16</v>
      </c>
      <c r="U269" s="4" t="s">
        <v>16</v>
      </c>
      <c r="V269" s="4" t="s">
        <v>16</v>
      </c>
    </row>
    <row r="270" spans="1:22" ht="11.1" customHeight="1" x14ac:dyDescent="0.2">
      <c r="A270" s="3" t="s">
        <v>17</v>
      </c>
      <c r="B270" s="3" t="s">
        <v>711</v>
      </c>
      <c r="C270" s="3" t="s">
        <v>293</v>
      </c>
      <c r="D270" s="3" t="s">
        <v>280</v>
      </c>
      <c r="E270" s="3" t="s">
        <v>281</v>
      </c>
      <c r="F270" s="3" t="s">
        <v>137</v>
      </c>
      <c r="G270" s="16" t="s">
        <v>1536</v>
      </c>
      <c r="H270" s="3" t="s">
        <v>688</v>
      </c>
      <c r="I270" s="3" t="s">
        <v>287</v>
      </c>
      <c r="J270" s="3" t="s">
        <v>294</v>
      </c>
      <c r="K270" s="44">
        <f>Expenditures[[#This Row],[2019
 Total Budget]]-Expenditures[[#This Row],[Budget Adjustments]]</f>
        <v>112000</v>
      </c>
      <c r="L270" s="42"/>
      <c r="M270" s="12">
        <v>112000</v>
      </c>
      <c r="N270" s="12">
        <v>2501.75</v>
      </c>
      <c r="O270" s="12">
        <v>8444.5499999999993</v>
      </c>
      <c r="P270" s="12">
        <v>0</v>
      </c>
      <c r="Q270" s="36">
        <v>125252.17</v>
      </c>
      <c r="R270" s="12">
        <v>3139.19</v>
      </c>
      <c r="S270" s="12">
        <v>96303.18</v>
      </c>
      <c r="T270" s="4" t="s">
        <v>16</v>
      </c>
      <c r="U270" s="4" t="s">
        <v>16</v>
      </c>
      <c r="V270" s="4" t="s">
        <v>16</v>
      </c>
    </row>
    <row r="271" spans="1:22" ht="11.1" customHeight="1" x14ac:dyDescent="0.2">
      <c r="A271" s="3" t="s">
        <v>17</v>
      </c>
      <c r="B271" s="3" t="s">
        <v>712</v>
      </c>
      <c r="C271" s="3" t="s">
        <v>416</v>
      </c>
      <c r="D271" s="3" t="s">
        <v>280</v>
      </c>
      <c r="E271" s="3" t="s">
        <v>281</v>
      </c>
      <c r="F271" s="3" t="s">
        <v>137</v>
      </c>
      <c r="G271" s="16" t="s">
        <v>1536</v>
      </c>
      <c r="H271" s="3" t="s">
        <v>688</v>
      </c>
      <c r="I271" s="3" t="s">
        <v>287</v>
      </c>
      <c r="J271" s="3" t="s">
        <v>417</v>
      </c>
      <c r="K271" s="44">
        <f>Expenditures[[#This Row],[2019
 Total Budget]]-Expenditures[[#This Row],[Budget Adjustments]]</f>
        <v>46500</v>
      </c>
      <c r="L271" s="42"/>
      <c r="M271" s="12">
        <v>46500</v>
      </c>
      <c r="N271" s="12">
        <v>23008.66</v>
      </c>
      <c r="O271" s="12">
        <v>6388.36</v>
      </c>
      <c r="P271" s="12">
        <v>1680.23</v>
      </c>
      <c r="Q271" s="36">
        <v>31005.21</v>
      </c>
      <c r="R271" s="12">
        <v>10101.52</v>
      </c>
      <c r="S271" s="12">
        <v>48488.77</v>
      </c>
      <c r="T271" s="4" t="s">
        <v>16</v>
      </c>
      <c r="U271" s="4" t="s">
        <v>16</v>
      </c>
      <c r="V271" s="4" t="s">
        <v>16</v>
      </c>
    </row>
    <row r="272" spans="1:22" ht="11.1" customHeight="1" x14ac:dyDescent="0.2">
      <c r="A272" s="3" t="s">
        <v>17</v>
      </c>
      <c r="B272" s="3" t="s">
        <v>713</v>
      </c>
      <c r="C272" s="3" t="s">
        <v>419</v>
      </c>
      <c r="D272" s="3" t="s">
        <v>280</v>
      </c>
      <c r="E272" s="3" t="s">
        <v>281</v>
      </c>
      <c r="F272" s="3" t="s">
        <v>137</v>
      </c>
      <c r="G272" s="16" t="s">
        <v>1536</v>
      </c>
      <c r="H272" s="3" t="s">
        <v>688</v>
      </c>
      <c r="I272" s="3" t="s">
        <v>287</v>
      </c>
      <c r="J272" s="3" t="s">
        <v>420</v>
      </c>
      <c r="K272" s="44">
        <f>Expenditures[[#This Row],[2019
 Total Budget]]-Expenditures[[#This Row],[Budget Adjustments]]</f>
        <v>1000</v>
      </c>
      <c r="L272" s="42"/>
      <c r="M272" s="12">
        <v>1000</v>
      </c>
      <c r="N272" s="12">
        <v>350.25</v>
      </c>
      <c r="O272" s="12">
        <v>0</v>
      </c>
      <c r="P272" s="12">
        <v>0</v>
      </c>
      <c r="Q272" s="36">
        <v>0</v>
      </c>
      <c r="R272" s="12">
        <v>0</v>
      </c>
      <c r="S272" s="12">
        <v>0</v>
      </c>
      <c r="T272" s="4" t="s">
        <v>16</v>
      </c>
      <c r="U272" s="4" t="s">
        <v>16</v>
      </c>
      <c r="V272" s="4" t="s">
        <v>16</v>
      </c>
    </row>
    <row r="273" spans="1:22" ht="11.1" customHeight="1" x14ac:dyDescent="0.2">
      <c r="A273" s="3" t="s">
        <v>17</v>
      </c>
      <c r="B273" s="3" t="s">
        <v>714</v>
      </c>
      <c r="C273" s="3" t="s">
        <v>340</v>
      </c>
      <c r="D273" s="3" t="s">
        <v>280</v>
      </c>
      <c r="E273" s="3" t="s">
        <v>281</v>
      </c>
      <c r="F273" s="3" t="s">
        <v>137</v>
      </c>
      <c r="G273" s="16" t="s">
        <v>1536</v>
      </c>
      <c r="H273" s="3" t="s">
        <v>688</v>
      </c>
      <c r="I273" s="3" t="s">
        <v>287</v>
      </c>
      <c r="J273" s="3" t="s">
        <v>341</v>
      </c>
      <c r="K273" s="44">
        <f>Expenditures[[#This Row],[2019
 Total Budget]]-Expenditures[[#This Row],[Budget Adjustments]]</f>
        <v>6000</v>
      </c>
      <c r="L273" s="42"/>
      <c r="M273" s="12">
        <v>6000</v>
      </c>
      <c r="N273" s="12">
        <v>0</v>
      </c>
      <c r="O273" s="12">
        <v>0</v>
      </c>
      <c r="P273" s="12">
        <v>752.5</v>
      </c>
      <c r="Q273" s="36">
        <v>1702.5</v>
      </c>
      <c r="R273" s="12">
        <v>0</v>
      </c>
      <c r="S273" s="12">
        <v>817</v>
      </c>
      <c r="T273" s="4" t="s">
        <v>16</v>
      </c>
      <c r="U273" s="4" t="s">
        <v>16</v>
      </c>
      <c r="V273" s="4" t="s">
        <v>16</v>
      </c>
    </row>
    <row r="274" spans="1:22" ht="11.1" customHeight="1" x14ac:dyDescent="0.2">
      <c r="A274" s="3" t="s">
        <v>17</v>
      </c>
      <c r="B274" s="3" t="s">
        <v>715</v>
      </c>
      <c r="C274" s="3" t="s">
        <v>296</v>
      </c>
      <c r="D274" s="3" t="s">
        <v>280</v>
      </c>
      <c r="E274" s="3" t="s">
        <v>281</v>
      </c>
      <c r="F274" s="3" t="s">
        <v>137</v>
      </c>
      <c r="G274" s="16" t="s">
        <v>1536</v>
      </c>
      <c r="H274" s="3" t="s">
        <v>688</v>
      </c>
      <c r="I274" s="3" t="s">
        <v>287</v>
      </c>
      <c r="J274" s="3" t="s">
        <v>297</v>
      </c>
      <c r="K274" s="44">
        <f>Expenditures[[#This Row],[2019
 Total Budget]]-Expenditures[[#This Row],[Budget Adjustments]]</f>
        <v>1500</v>
      </c>
      <c r="L274" s="42"/>
      <c r="M274" s="12">
        <v>1500</v>
      </c>
      <c r="N274" s="12">
        <v>-105</v>
      </c>
      <c r="O274" s="12">
        <v>0</v>
      </c>
      <c r="P274" s="12">
        <v>35</v>
      </c>
      <c r="Q274" s="36">
        <v>418.3</v>
      </c>
      <c r="R274" s="12">
        <v>0</v>
      </c>
      <c r="S274" s="12">
        <v>178.3</v>
      </c>
      <c r="T274" s="4" t="s">
        <v>16</v>
      </c>
      <c r="U274" s="4" t="s">
        <v>16</v>
      </c>
      <c r="V274" s="4" t="s">
        <v>16</v>
      </c>
    </row>
    <row r="275" spans="1:22" ht="11.1" customHeight="1" x14ac:dyDescent="0.2">
      <c r="A275" s="3" t="s">
        <v>17</v>
      </c>
      <c r="B275" s="3" t="s">
        <v>716</v>
      </c>
      <c r="C275" s="3" t="s">
        <v>299</v>
      </c>
      <c r="D275" s="3" t="s">
        <v>280</v>
      </c>
      <c r="E275" s="3" t="s">
        <v>281</v>
      </c>
      <c r="F275" s="3" t="s">
        <v>137</v>
      </c>
      <c r="G275" s="16" t="s">
        <v>1536</v>
      </c>
      <c r="H275" s="3" t="s">
        <v>688</v>
      </c>
      <c r="I275" s="3" t="s">
        <v>287</v>
      </c>
      <c r="J275" s="3" t="s">
        <v>300</v>
      </c>
      <c r="K275" s="44">
        <f>Expenditures[[#This Row],[2019
 Total Budget]]-Expenditures[[#This Row],[Budget Adjustments]]</f>
        <v>0</v>
      </c>
      <c r="L275" s="42"/>
      <c r="M275" s="12">
        <v>0</v>
      </c>
      <c r="N275" s="12">
        <v>0</v>
      </c>
      <c r="O275" s="12">
        <v>0</v>
      </c>
      <c r="P275" s="12">
        <v>0</v>
      </c>
      <c r="Q275" s="36">
        <v>0</v>
      </c>
      <c r="R275" s="12">
        <v>0</v>
      </c>
      <c r="S275" s="12">
        <v>0</v>
      </c>
      <c r="T275" s="4" t="s">
        <v>16</v>
      </c>
      <c r="U275" s="4" t="s">
        <v>16</v>
      </c>
      <c r="V275" s="4" t="s">
        <v>16</v>
      </c>
    </row>
    <row r="276" spans="1:22" ht="11.1" customHeight="1" x14ac:dyDescent="0.2">
      <c r="A276" s="3" t="s">
        <v>17</v>
      </c>
      <c r="B276" s="3" t="s">
        <v>717</v>
      </c>
      <c r="C276" s="3" t="s">
        <v>302</v>
      </c>
      <c r="D276" s="3" t="s">
        <v>280</v>
      </c>
      <c r="E276" s="3" t="s">
        <v>281</v>
      </c>
      <c r="F276" s="3" t="s">
        <v>137</v>
      </c>
      <c r="G276" s="16" t="s">
        <v>1536</v>
      </c>
      <c r="H276" s="3" t="s">
        <v>688</v>
      </c>
      <c r="I276" s="3" t="s">
        <v>303</v>
      </c>
      <c r="J276" s="3" t="s">
        <v>304</v>
      </c>
      <c r="K276" s="44">
        <f>Expenditures[[#This Row],[2019
 Total Budget]]-Expenditures[[#This Row],[Budget Adjustments]]</f>
        <v>36184.35</v>
      </c>
      <c r="L276" s="42"/>
      <c r="M276" s="12">
        <v>36184.35</v>
      </c>
      <c r="N276" s="12">
        <v>7671.19</v>
      </c>
      <c r="O276" s="12">
        <v>0</v>
      </c>
      <c r="P276" s="12">
        <v>7872.39</v>
      </c>
      <c r="Q276" s="36">
        <v>35442.92</v>
      </c>
      <c r="R276" s="12">
        <v>8114.84</v>
      </c>
      <c r="S276" s="12">
        <v>36760.97</v>
      </c>
      <c r="T276" s="4" t="s">
        <v>16</v>
      </c>
      <c r="U276" s="4" t="s">
        <v>16</v>
      </c>
      <c r="V276" s="4" t="s">
        <v>16</v>
      </c>
    </row>
    <row r="277" spans="1:22" ht="11.1" customHeight="1" x14ac:dyDescent="0.2">
      <c r="A277" s="3" t="s">
        <v>17</v>
      </c>
      <c r="B277" s="3" t="s">
        <v>718</v>
      </c>
      <c r="C277" s="3" t="s">
        <v>329</v>
      </c>
      <c r="D277" s="3" t="s">
        <v>280</v>
      </c>
      <c r="E277" s="3" t="s">
        <v>281</v>
      </c>
      <c r="F277" s="3" t="s">
        <v>137</v>
      </c>
      <c r="G277" s="16" t="s">
        <v>1536</v>
      </c>
      <c r="H277" s="3" t="s">
        <v>719</v>
      </c>
      <c r="I277" s="3" t="s">
        <v>283</v>
      </c>
      <c r="J277" s="3" t="s">
        <v>330</v>
      </c>
      <c r="K277" s="44">
        <f>Expenditures[[#This Row],[2019
 Total Budget]]-Expenditures[[#This Row],[Budget Adjustments]]</f>
        <v>55000</v>
      </c>
      <c r="L277" s="42"/>
      <c r="M277" s="12">
        <v>55000</v>
      </c>
      <c r="N277" s="12">
        <v>59322.39</v>
      </c>
      <c r="O277" s="12">
        <v>0</v>
      </c>
      <c r="P277" s="12">
        <v>43611.05</v>
      </c>
      <c r="Q277" s="36">
        <v>57826.95</v>
      </c>
      <c r="R277" s="12">
        <v>26530.61</v>
      </c>
      <c r="S277" s="12">
        <v>41837.15</v>
      </c>
      <c r="T277" s="4" t="s">
        <v>16</v>
      </c>
      <c r="U277" s="4" t="s">
        <v>16</v>
      </c>
      <c r="V277" s="4" t="s">
        <v>16</v>
      </c>
    </row>
    <row r="278" spans="1:22" ht="11.1" customHeight="1" x14ac:dyDescent="0.2">
      <c r="A278" s="3" t="s">
        <v>17</v>
      </c>
      <c r="B278" s="3" t="s">
        <v>720</v>
      </c>
      <c r="C278" s="3" t="s">
        <v>333</v>
      </c>
      <c r="D278" s="3" t="s">
        <v>280</v>
      </c>
      <c r="E278" s="3" t="s">
        <v>281</v>
      </c>
      <c r="F278" s="3" t="s">
        <v>137</v>
      </c>
      <c r="G278" s="16" t="s">
        <v>1536</v>
      </c>
      <c r="H278" s="3" t="s">
        <v>719</v>
      </c>
      <c r="I278" s="3" t="s">
        <v>334</v>
      </c>
      <c r="J278" s="3" t="s">
        <v>335</v>
      </c>
      <c r="K278" s="44">
        <f>Expenditures[[#This Row],[2019
 Total Budget]]-Expenditures[[#This Row],[Budget Adjustments]]</f>
        <v>6000</v>
      </c>
      <c r="L278" s="42"/>
      <c r="M278" s="12">
        <v>6000</v>
      </c>
      <c r="N278" s="12">
        <v>0</v>
      </c>
      <c r="O278" s="12">
        <v>0</v>
      </c>
      <c r="P278" s="12">
        <v>0</v>
      </c>
      <c r="Q278" s="36">
        <v>0</v>
      </c>
      <c r="R278" s="12">
        <v>0</v>
      </c>
      <c r="S278" s="12">
        <v>4200</v>
      </c>
      <c r="T278" s="4" t="s">
        <v>16</v>
      </c>
      <c r="U278" s="4" t="s">
        <v>16</v>
      </c>
      <c r="V278" s="4" t="s">
        <v>16</v>
      </c>
    </row>
    <row r="279" spans="1:22" ht="11.1" customHeight="1" x14ac:dyDescent="0.2">
      <c r="A279" s="3" t="s">
        <v>17</v>
      </c>
      <c r="B279" s="3" t="s">
        <v>721</v>
      </c>
      <c r="C279" s="3" t="s">
        <v>508</v>
      </c>
      <c r="D279" s="3" t="s">
        <v>280</v>
      </c>
      <c r="E279" s="3" t="s">
        <v>281</v>
      </c>
      <c r="F279" s="3" t="s">
        <v>137</v>
      </c>
      <c r="G279" s="16" t="s">
        <v>1536</v>
      </c>
      <c r="H279" s="3" t="s">
        <v>719</v>
      </c>
      <c r="I279" s="3" t="s">
        <v>287</v>
      </c>
      <c r="J279" s="3" t="s">
        <v>400</v>
      </c>
      <c r="K279" s="44">
        <f>Expenditures[[#This Row],[2019
 Total Budget]]-Expenditures[[#This Row],[Budget Adjustments]]</f>
        <v>23052.400000000001</v>
      </c>
      <c r="L279" s="42"/>
      <c r="M279" s="12">
        <v>23052.400000000001</v>
      </c>
      <c r="N279" s="12">
        <v>13047.23</v>
      </c>
      <c r="O279" s="12">
        <v>0</v>
      </c>
      <c r="P279" s="12">
        <v>12360.03</v>
      </c>
      <c r="Q279" s="36">
        <v>18563.740000000002</v>
      </c>
      <c r="R279" s="12">
        <v>9139.42</v>
      </c>
      <c r="S279" s="12">
        <v>15889.67</v>
      </c>
      <c r="T279" s="4" t="s">
        <v>16</v>
      </c>
      <c r="U279" s="4" t="s">
        <v>16</v>
      </c>
      <c r="V279" s="4" t="s">
        <v>16</v>
      </c>
    </row>
    <row r="280" spans="1:22" ht="11.1" customHeight="1" x14ac:dyDescent="0.2">
      <c r="A280" s="3" t="s">
        <v>17</v>
      </c>
      <c r="B280" s="3" t="s">
        <v>722</v>
      </c>
      <c r="C280" s="3" t="s">
        <v>601</v>
      </c>
      <c r="D280" s="3" t="s">
        <v>280</v>
      </c>
      <c r="E280" s="3" t="s">
        <v>281</v>
      </c>
      <c r="F280" s="3" t="s">
        <v>137</v>
      </c>
      <c r="G280" s="16" t="s">
        <v>1536</v>
      </c>
      <c r="H280" s="3" t="s">
        <v>719</v>
      </c>
      <c r="I280" s="3" t="s">
        <v>287</v>
      </c>
      <c r="J280" s="3" t="s">
        <v>602</v>
      </c>
      <c r="K280" s="44">
        <f>Expenditures[[#This Row],[2019
 Total Budget]]-Expenditures[[#This Row],[Budget Adjustments]]</f>
        <v>0</v>
      </c>
      <c r="L280" s="42"/>
      <c r="M280" s="12">
        <v>0</v>
      </c>
      <c r="N280" s="12">
        <v>0</v>
      </c>
      <c r="O280" s="12">
        <v>0</v>
      </c>
      <c r="P280" s="12">
        <v>0</v>
      </c>
      <c r="Q280" s="36">
        <v>0</v>
      </c>
      <c r="R280" s="12">
        <v>0</v>
      </c>
      <c r="S280" s="12">
        <v>0</v>
      </c>
      <c r="T280" s="4" t="s">
        <v>16</v>
      </c>
      <c r="U280" s="4" t="s">
        <v>16</v>
      </c>
      <c r="V280" s="4" t="s">
        <v>16</v>
      </c>
    </row>
    <row r="281" spans="1:22" ht="11.1" customHeight="1" x14ac:dyDescent="0.2">
      <c r="A281" s="3" t="s">
        <v>17</v>
      </c>
      <c r="B281" s="3" t="s">
        <v>723</v>
      </c>
      <c r="C281" s="3" t="s">
        <v>349</v>
      </c>
      <c r="D281" s="3" t="s">
        <v>280</v>
      </c>
      <c r="E281" s="3" t="s">
        <v>281</v>
      </c>
      <c r="F281" s="3" t="s">
        <v>137</v>
      </c>
      <c r="G281" s="16" t="s">
        <v>1536</v>
      </c>
      <c r="H281" s="3" t="s">
        <v>719</v>
      </c>
      <c r="I281" s="3" t="s">
        <v>287</v>
      </c>
      <c r="J281" s="3" t="s">
        <v>350</v>
      </c>
      <c r="K281" s="44">
        <f>Expenditures[[#This Row],[2019
 Total Budget]]-Expenditures[[#This Row],[Budget Adjustments]]</f>
        <v>110000</v>
      </c>
      <c r="L281" s="42">
        <v>1026.06</v>
      </c>
      <c r="M281" s="12">
        <v>111026.06</v>
      </c>
      <c r="N281" s="12">
        <v>52820.73</v>
      </c>
      <c r="O281" s="12">
        <v>1003.41</v>
      </c>
      <c r="P281" s="12">
        <v>50256.58</v>
      </c>
      <c r="Q281" s="36">
        <v>101833.3</v>
      </c>
      <c r="R281" s="12">
        <v>61624.51</v>
      </c>
      <c r="S281" s="12">
        <v>95823.71</v>
      </c>
      <c r="T281" s="4" t="s">
        <v>16</v>
      </c>
      <c r="U281" s="4" t="s">
        <v>16</v>
      </c>
      <c r="V281" s="4" t="s">
        <v>16</v>
      </c>
    </row>
    <row r="282" spans="1:22" ht="11.1" customHeight="1" x14ac:dyDescent="0.2">
      <c r="A282" s="3" t="s">
        <v>17</v>
      </c>
      <c r="B282" s="3" t="s">
        <v>724</v>
      </c>
      <c r="C282" s="3" t="s">
        <v>416</v>
      </c>
      <c r="D282" s="3" t="s">
        <v>280</v>
      </c>
      <c r="E282" s="3" t="s">
        <v>281</v>
      </c>
      <c r="F282" s="3" t="s">
        <v>137</v>
      </c>
      <c r="G282" s="16" t="s">
        <v>1536</v>
      </c>
      <c r="H282" s="3" t="s">
        <v>719</v>
      </c>
      <c r="I282" s="3" t="s">
        <v>287</v>
      </c>
      <c r="J282" s="3" t="s">
        <v>417</v>
      </c>
      <c r="K282" s="44">
        <f>Expenditures[[#This Row],[2019
 Total Budget]]-Expenditures[[#This Row],[Budget Adjustments]]</f>
        <v>15000</v>
      </c>
      <c r="L282" s="42"/>
      <c r="M282" s="12">
        <v>15000</v>
      </c>
      <c r="N282" s="12">
        <v>10388.69</v>
      </c>
      <c r="O282" s="12">
        <v>2415.7800000000002</v>
      </c>
      <c r="P282" s="12">
        <v>9163.83</v>
      </c>
      <c r="Q282" s="36">
        <v>17727.36</v>
      </c>
      <c r="R282" s="12">
        <v>589.98</v>
      </c>
      <c r="S282" s="12">
        <v>22046.57</v>
      </c>
      <c r="T282" s="4" t="s">
        <v>16</v>
      </c>
      <c r="U282" s="4" t="s">
        <v>16</v>
      </c>
      <c r="V282" s="4" t="s">
        <v>16</v>
      </c>
    </row>
    <row r="283" spans="1:22" ht="11.1" customHeight="1" x14ac:dyDescent="0.2">
      <c r="A283" s="3" t="s">
        <v>17</v>
      </c>
      <c r="B283" s="3" t="s">
        <v>725</v>
      </c>
      <c r="C283" s="3" t="s">
        <v>302</v>
      </c>
      <c r="D283" s="3" t="s">
        <v>280</v>
      </c>
      <c r="E283" s="3" t="s">
        <v>281</v>
      </c>
      <c r="F283" s="3" t="s">
        <v>137</v>
      </c>
      <c r="G283" s="16" t="s">
        <v>1536</v>
      </c>
      <c r="H283" s="3" t="s">
        <v>719</v>
      </c>
      <c r="I283" s="3" t="s">
        <v>303</v>
      </c>
      <c r="J283" s="3" t="s">
        <v>304</v>
      </c>
      <c r="K283" s="44">
        <f>Expenditures[[#This Row],[2019
 Total Budget]]-Expenditures[[#This Row],[Budget Adjustments]]</f>
        <v>4207.5</v>
      </c>
      <c r="L283" s="42"/>
      <c r="M283" s="12">
        <v>4207.5</v>
      </c>
      <c r="N283" s="12">
        <v>4438.21</v>
      </c>
      <c r="O283" s="12">
        <v>0</v>
      </c>
      <c r="P283" s="12">
        <v>3268.19</v>
      </c>
      <c r="Q283" s="36">
        <v>4337.72</v>
      </c>
      <c r="R283" s="12">
        <v>1982.9</v>
      </c>
      <c r="S283" s="12">
        <v>3136.74</v>
      </c>
      <c r="T283" s="4" t="s">
        <v>16</v>
      </c>
      <c r="U283" s="4" t="s">
        <v>16</v>
      </c>
      <c r="V283" s="4" t="s">
        <v>16</v>
      </c>
    </row>
    <row r="284" spans="1:22" ht="11.1" customHeight="1" x14ac:dyDescent="0.2">
      <c r="A284" s="3" t="s">
        <v>17</v>
      </c>
      <c r="B284" s="3" t="s">
        <v>726</v>
      </c>
      <c r="C284" s="3" t="s">
        <v>349</v>
      </c>
      <c r="D284" s="3" t="s">
        <v>280</v>
      </c>
      <c r="E284" s="3" t="s">
        <v>281</v>
      </c>
      <c r="F284" s="3" t="s">
        <v>137</v>
      </c>
      <c r="G284" s="16" t="s">
        <v>1536</v>
      </c>
      <c r="H284" s="3" t="s">
        <v>727</v>
      </c>
      <c r="I284" s="3" t="s">
        <v>287</v>
      </c>
      <c r="J284" s="3" t="s">
        <v>350</v>
      </c>
      <c r="K284" s="44">
        <f>Expenditures[[#This Row],[2019
 Total Budget]]-Expenditures[[#This Row],[Budget Adjustments]]</f>
        <v>14000</v>
      </c>
      <c r="L284" s="42"/>
      <c r="M284" s="12">
        <v>14000</v>
      </c>
      <c r="N284" s="12">
        <v>243.52</v>
      </c>
      <c r="O284" s="12">
        <v>665.72</v>
      </c>
      <c r="P284" s="12">
        <v>4790.08</v>
      </c>
      <c r="Q284" s="36">
        <v>16105.55</v>
      </c>
      <c r="R284" s="12">
        <v>2357.5700000000002</v>
      </c>
      <c r="S284" s="12">
        <v>7766.22</v>
      </c>
      <c r="T284" s="4" t="s">
        <v>16</v>
      </c>
      <c r="U284" s="4" t="s">
        <v>16</v>
      </c>
      <c r="V284" s="4" t="s">
        <v>16</v>
      </c>
    </row>
    <row r="285" spans="1:22" ht="11.1" customHeight="1" x14ac:dyDescent="0.2">
      <c r="A285" s="3" t="s">
        <v>17</v>
      </c>
      <c r="B285" s="3" t="s">
        <v>728</v>
      </c>
      <c r="C285" s="3" t="s">
        <v>411</v>
      </c>
      <c r="D285" s="3" t="s">
        <v>280</v>
      </c>
      <c r="E285" s="3" t="s">
        <v>281</v>
      </c>
      <c r="F285" s="3" t="s">
        <v>137</v>
      </c>
      <c r="G285" s="16" t="s">
        <v>1536</v>
      </c>
      <c r="H285" s="3" t="s">
        <v>727</v>
      </c>
      <c r="I285" s="3" t="s">
        <v>287</v>
      </c>
      <c r="J285" s="3" t="s">
        <v>412</v>
      </c>
      <c r="K285" s="44">
        <f>Expenditures[[#This Row],[2019
 Total Budget]]-Expenditures[[#This Row],[Budget Adjustments]]</f>
        <v>260000</v>
      </c>
      <c r="L285" s="42"/>
      <c r="M285" s="12">
        <v>260000</v>
      </c>
      <c r="N285" s="12">
        <v>65663.73</v>
      </c>
      <c r="O285" s="12">
        <v>0</v>
      </c>
      <c r="P285" s="12">
        <v>67680.52</v>
      </c>
      <c r="Q285" s="36">
        <v>262785.08</v>
      </c>
      <c r="R285" s="12">
        <v>61097.27</v>
      </c>
      <c r="S285" s="12">
        <v>261208.71</v>
      </c>
      <c r="T285" s="4" t="s">
        <v>16</v>
      </c>
      <c r="U285" s="4" t="s">
        <v>16</v>
      </c>
      <c r="V285" s="4" t="s">
        <v>16</v>
      </c>
    </row>
    <row r="286" spans="1:22" ht="11.1" customHeight="1" x14ac:dyDescent="0.2">
      <c r="A286" s="3" t="s">
        <v>17</v>
      </c>
      <c r="B286" s="3" t="s">
        <v>729</v>
      </c>
      <c r="C286" s="3" t="s">
        <v>293</v>
      </c>
      <c r="D286" s="3" t="s">
        <v>280</v>
      </c>
      <c r="E286" s="3" t="s">
        <v>281</v>
      </c>
      <c r="F286" s="3" t="s">
        <v>137</v>
      </c>
      <c r="G286" s="16" t="s">
        <v>1536</v>
      </c>
      <c r="H286" s="3" t="s">
        <v>727</v>
      </c>
      <c r="I286" s="3" t="s">
        <v>287</v>
      </c>
      <c r="J286" s="3" t="s">
        <v>294</v>
      </c>
      <c r="K286" s="44">
        <f>Expenditures[[#This Row],[2019
 Total Budget]]-Expenditures[[#This Row],[Budget Adjustments]]</f>
        <v>2000</v>
      </c>
      <c r="L286" s="42"/>
      <c r="M286" s="12">
        <v>2000</v>
      </c>
      <c r="N286" s="12">
        <v>0</v>
      </c>
      <c r="O286" s="12">
        <v>0</v>
      </c>
      <c r="P286" s="12">
        <v>0</v>
      </c>
      <c r="Q286" s="36">
        <v>875.49</v>
      </c>
      <c r="R286" s="12">
        <v>757.05</v>
      </c>
      <c r="S286" s="12">
        <v>1667.05</v>
      </c>
      <c r="T286" s="4" t="s">
        <v>16</v>
      </c>
      <c r="U286" s="4" t="s">
        <v>16</v>
      </c>
      <c r="V286" s="4" t="s">
        <v>16</v>
      </c>
    </row>
    <row r="287" spans="1:22" ht="11.1" customHeight="1" x14ac:dyDescent="0.2">
      <c r="A287" s="3" t="s">
        <v>17</v>
      </c>
      <c r="B287" s="3" t="s">
        <v>730</v>
      </c>
      <c r="C287" s="3" t="s">
        <v>296</v>
      </c>
      <c r="D287" s="3" t="s">
        <v>280</v>
      </c>
      <c r="E287" s="3" t="s">
        <v>281</v>
      </c>
      <c r="F287" s="3" t="s">
        <v>137</v>
      </c>
      <c r="G287" s="16" t="s">
        <v>1536</v>
      </c>
      <c r="H287" s="3" t="s">
        <v>727</v>
      </c>
      <c r="I287" s="3" t="s">
        <v>287</v>
      </c>
      <c r="J287" s="3" t="s">
        <v>297</v>
      </c>
      <c r="K287" s="44">
        <f>Expenditures[[#This Row],[2019
 Total Budget]]-Expenditures[[#This Row],[Budget Adjustments]]</f>
        <v>1000</v>
      </c>
      <c r="L287" s="42"/>
      <c r="M287" s="12">
        <v>1000</v>
      </c>
      <c r="N287" s="12">
        <v>0</v>
      </c>
      <c r="O287" s="12">
        <v>0</v>
      </c>
      <c r="P287" s="12">
        <v>0</v>
      </c>
      <c r="Q287" s="36">
        <v>0</v>
      </c>
      <c r="R287" s="12">
        <v>0</v>
      </c>
      <c r="S287" s="12">
        <v>0</v>
      </c>
      <c r="T287" s="4" t="s">
        <v>16</v>
      </c>
      <c r="U287" s="4" t="s">
        <v>16</v>
      </c>
      <c r="V287" s="4" t="s">
        <v>16</v>
      </c>
    </row>
    <row r="288" spans="1:22" ht="11.1" customHeight="1" x14ac:dyDescent="0.2">
      <c r="A288" s="3" t="s">
        <v>17</v>
      </c>
      <c r="B288" s="3" t="s">
        <v>731</v>
      </c>
      <c r="C288" s="3" t="s">
        <v>732</v>
      </c>
      <c r="D288" s="3" t="s">
        <v>280</v>
      </c>
      <c r="E288" s="3" t="s">
        <v>281</v>
      </c>
      <c r="F288" s="3" t="s">
        <v>137</v>
      </c>
      <c r="G288" s="16" t="s">
        <v>1536</v>
      </c>
      <c r="H288" s="3" t="s">
        <v>727</v>
      </c>
      <c r="I288" s="3" t="s">
        <v>287</v>
      </c>
      <c r="J288" s="3" t="s">
        <v>733</v>
      </c>
      <c r="K288" s="44">
        <f>Expenditures[[#This Row],[2019
 Total Budget]]-Expenditures[[#This Row],[Budget Adjustments]]</f>
        <v>7500</v>
      </c>
      <c r="L288" s="42"/>
      <c r="M288" s="12">
        <v>7500</v>
      </c>
      <c r="N288" s="12">
        <v>0</v>
      </c>
      <c r="O288" s="12">
        <v>0</v>
      </c>
      <c r="P288" s="12">
        <v>0</v>
      </c>
      <c r="Q288" s="36">
        <v>7500</v>
      </c>
      <c r="R288" s="12">
        <v>0</v>
      </c>
      <c r="S288" s="12">
        <v>7500</v>
      </c>
      <c r="T288" s="4" t="s">
        <v>16</v>
      </c>
      <c r="U288" s="4" t="s">
        <v>16</v>
      </c>
      <c r="V288" s="4" t="s">
        <v>16</v>
      </c>
    </row>
    <row r="289" spans="1:22" ht="11.1" customHeight="1" x14ac:dyDescent="0.2">
      <c r="A289" s="3" t="s">
        <v>17</v>
      </c>
      <c r="B289" s="3" t="s">
        <v>734</v>
      </c>
      <c r="C289" s="3" t="s">
        <v>735</v>
      </c>
      <c r="D289" s="3" t="s">
        <v>280</v>
      </c>
      <c r="E289" s="3" t="s">
        <v>281</v>
      </c>
      <c r="F289" s="3" t="s">
        <v>736</v>
      </c>
      <c r="G289" s="16" t="s">
        <v>1538</v>
      </c>
      <c r="H289" s="3" t="s">
        <v>737</v>
      </c>
      <c r="I289" s="3" t="s">
        <v>287</v>
      </c>
      <c r="J289" s="3" t="s">
        <v>468</v>
      </c>
      <c r="K289" s="44">
        <f>Expenditures[[#This Row],[2019
 Total Budget]]-Expenditures[[#This Row],[Budget Adjustments]]</f>
        <v>22000</v>
      </c>
      <c r="L289" s="42"/>
      <c r="M289" s="12">
        <v>22000</v>
      </c>
      <c r="N289" s="12">
        <v>22000</v>
      </c>
      <c r="O289" s="12">
        <v>0</v>
      </c>
      <c r="P289" s="12">
        <v>22000</v>
      </c>
      <c r="Q289" s="36">
        <v>22000</v>
      </c>
      <c r="R289" s="12">
        <v>19100</v>
      </c>
      <c r="S289" s="12">
        <v>19100</v>
      </c>
      <c r="T289" s="4" t="s">
        <v>16</v>
      </c>
      <c r="U289" s="4" t="s">
        <v>16</v>
      </c>
      <c r="V289" s="4" t="s">
        <v>16</v>
      </c>
    </row>
    <row r="290" spans="1:22" ht="11.1" customHeight="1" x14ac:dyDescent="0.2">
      <c r="A290" s="3" t="s">
        <v>17</v>
      </c>
      <c r="B290" s="3" t="s">
        <v>738</v>
      </c>
      <c r="C290" s="3" t="s">
        <v>739</v>
      </c>
      <c r="D290" s="3" t="s">
        <v>280</v>
      </c>
      <c r="E290" s="3" t="s">
        <v>281</v>
      </c>
      <c r="F290" s="3" t="s">
        <v>736</v>
      </c>
      <c r="G290" s="16" t="s">
        <v>1538</v>
      </c>
      <c r="H290" s="3" t="s">
        <v>740</v>
      </c>
      <c r="I290" s="3" t="s">
        <v>287</v>
      </c>
      <c r="J290" s="3" t="s">
        <v>468</v>
      </c>
      <c r="K290" s="44">
        <f>Expenditures[[#This Row],[2019
 Total Budget]]-Expenditures[[#This Row],[Budget Adjustments]]</f>
        <v>177016</v>
      </c>
      <c r="L290" s="42"/>
      <c r="M290" s="12">
        <v>177016</v>
      </c>
      <c r="N290" s="12">
        <v>29050</v>
      </c>
      <c r="O290" s="12">
        <v>61500</v>
      </c>
      <c r="P290" s="12">
        <v>29061.75</v>
      </c>
      <c r="Q290" s="36">
        <v>127063</v>
      </c>
      <c r="R290" s="12">
        <v>25186.5</v>
      </c>
      <c r="S290" s="12">
        <v>110723.33</v>
      </c>
      <c r="T290" s="4" t="s">
        <v>16</v>
      </c>
      <c r="U290" s="4" t="s">
        <v>16</v>
      </c>
      <c r="V290" s="4" t="s">
        <v>16</v>
      </c>
    </row>
    <row r="291" spans="1:22" ht="11.1" customHeight="1" x14ac:dyDescent="0.2">
      <c r="A291" s="3" t="s">
        <v>17</v>
      </c>
      <c r="B291" s="3" t="s">
        <v>741</v>
      </c>
      <c r="C291" s="3" t="s">
        <v>279</v>
      </c>
      <c r="D291" s="3" t="s">
        <v>280</v>
      </c>
      <c r="E291" s="3" t="s">
        <v>281</v>
      </c>
      <c r="F291" s="3" t="s">
        <v>154</v>
      </c>
      <c r="G291" s="16" t="s">
        <v>1536</v>
      </c>
      <c r="H291" s="3" t="s">
        <v>742</v>
      </c>
      <c r="I291" s="3" t="s">
        <v>283</v>
      </c>
      <c r="J291" s="3" t="s">
        <v>284</v>
      </c>
      <c r="K291" s="44">
        <f>Expenditures[[#This Row],[2019
 Total Budget]]-Expenditures[[#This Row],[Budget Adjustments]]</f>
        <v>127584.2</v>
      </c>
      <c r="L291" s="42"/>
      <c r="M291" s="12">
        <v>127584.2</v>
      </c>
      <c r="N291" s="12">
        <v>28458.2</v>
      </c>
      <c r="O291" s="12">
        <v>0</v>
      </c>
      <c r="P291" s="12">
        <v>27850.560000000001</v>
      </c>
      <c r="Q291" s="36">
        <v>122815.2</v>
      </c>
      <c r="R291" s="12">
        <v>15721.44</v>
      </c>
      <c r="S291" s="12">
        <v>104376.75</v>
      </c>
      <c r="T291" s="4" t="s">
        <v>16</v>
      </c>
      <c r="U291" s="4" t="s">
        <v>16</v>
      </c>
      <c r="V291" s="4" t="s">
        <v>16</v>
      </c>
    </row>
    <row r="292" spans="1:22" ht="11.1" customHeight="1" x14ac:dyDescent="0.2">
      <c r="A292" s="3" t="s">
        <v>17</v>
      </c>
      <c r="B292" s="3" t="s">
        <v>743</v>
      </c>
      <c r="C292" s="3" t="s">
        <v>426</v>
      </c>
      <c r="D292" s="3" t="s">
        <v>280</v>
      </c>
      <c r="E292" s="3" t="s">
        <v>281</v>
      </c>
      <c r="F292" s="3" t="s">
        <v>154</v>
      </c>
      <c r="G292" s="16" t="s">
        <v>1536</v>
      </c>
      <c r="H292" s="3" t="s">
        <v>742</v>
      </c>
      <c r="I292" s="3" t="s">
        <v>283</v>
      </c>
      <c r="J292" s="3" t="s">
        <v>428</v>
      </c>
      <c r="K292" s="44">
        <f>Expenditures[[#This Row],[2019
 Total Budget]]-Expenditures[[#This Row],[Budget Adjustments]]</f>
        <v>203726</v>
      </c>
      <c r="L292" s="42"/>
      <c r="M292" s="12">
        <v>203726</v>
      </c>
      <c r="N292" s="12">
        <v>45401.72</v>
      </c>
      <c r="O292" s="12">
        <v>0</v>
      </c>
      <c r="P292" s="12">
        <v>44424.01</v>
      </c>
      <c r="Q292" s="36">
        <v>196053.53</v>
      </c>
      <c r="R292" s="12">
        <v>51505.65</v>
      </c>
      <c r="S292" s="12">
        <v>197789.69</v>
      </c>
      <c r="T292" s="4" t="s">
        <v>16</v>
      </c>
      <c r="U292" s="4" t="s">
        <v>16</v>
      </c>
      <c r="V292" s="4" t="s">
        <v>16</v>
      </c>
    </row>
    <row r="293" spans="1:22" ht="11.1" customHeight="1" x14ac:dyDescent="0.2">
      <c r="A293" s="3" t="s">
        <v>17</v>
      </c>
      <c r="B293" s="3" t="s">
        <v>744</v>
      </c>
      <c r="C293" s="3" t="s">
        <v>691</v>
      </c>
      <c r="D293" s="3" t="s">
        <v>280</v>
      </c>
      <c r="E293" s="3" t="s">
        <v>281</v>
      </c>
      <c r="F293" s="3" t="s">
        <v>154</v>
      </c>
      <c r="G293" s="16" t="s">
        <v>1536</v>
      </c>
      <c r="H293" s="3" t="s">
        <v>742</v>
      </c>
      <c r="I293" s="3" t="s">
        <v>283</v>
      </c>
      <c r="J293" s="3" t="s">
        <v>692</v>
      </c>
      <c r="K293" s="44">
        <f>Expenditures[[#This Row],[2019
 Total Budget]]-Expenditures[[#This Row],[Budget Adjustments]]</f>
        <v>88060</v>
      </c>
      <c r="L293" s="42"/>
      <c r="M293" s="12">
        <v>88060</v>
      </c>
      <c r="N293" s="12">
        <v>0</v>
      </c>
      <c r="O293" s="12">
        <v>0</v>
      </c>
      <c r="P293" s="12">
        <v>0</v>
      </c>
      <c r="Q293" s="36">
        <v>81876.600000000006</v>
      </c>
      <c r="R293" s="12">
        <v>0</v>
      </c>
      <c r="S293" s="12">
        <v>77398.89</v>
      </c>
      <c r="T293" s="4" t="s">
        <v>16</v>
      </c>
      <c r="U293" s="4" t="s">
        <v>16</v>
      </c>
      <c r="V293" s="4" t="s">
        <v>16</v>
      </c>
    </row>
    <row r="294" spans="1:22" ht="11.1" customHeight="1" x14ac:dyDescent="0.2">
      <c r="A294" s="3" t="s">
        <v>17</v>
      </c>
      <c r="B294" s="3" t="s">
        <v>745</v>
      </c>
      <c r="C294" s="3" t="s">
        <v>329</v>
      </c>
      <c r="D294" s="3" t="s">
        <v>280</v>
      </c>
      <c r="E294" s="3" t="s">
        <v>281</v>
      </c>
      <c r="F294" s="3" t="s">
        <v>154</v>
      </c>
      <c r="G294" s="16" t="s">
        <v>1536</v>
      </c>
      <c r="H294" s="3" t="s">
        <v>742</v>
      </c>
      <c r="I294" s="3" t="s">
        <v>283</v>
      </c>
      <c r="J294" s="3" t="s">
        <v>330</v>
      </c>
      <c r="K294" s="44">
        <f>Expenditures[[#This Row],[2019
 Total Budget]]-Expenditures[[#This Row],[Budget Adjustments]]</f>
        <v>16000</v>
      </c>
      <c r="L294" s="42"/>
      <c r="M294" s="12">
        <v>16000</v>
      </c>
      <c r="N294" s="12">
        <v>259.8</v>
      </c>
      <c r="O294" s="12">
        <v>0</v>
      </c>
      <c r="P294" s="12">
        <v>550.91</v>
      </c>
      <c r="Q294" s="36">
        <v>9790.43</v>
      </c>
      <c r="R294" s="12">
        <v>105.11</v>
      </c>
      <c r="S294" s="12">
        <v>10909.41</v>
      </c>
      <c r="T294" s="4" t="s">
        <v>16</v>
      </c>
      <c r="U294" s="4" t="s">
        <v>16</v>
      </c>
      <c r="V294" s="4" t="s">
        <v>16</v>
      </c>
    </row>
    <row r="295" spans="1:22" ht="11.1" customHeight="1" x14ac:dyDescent="0.2">
      <c r="A295" s="3" t="s">
        <v>17</v>
      </c>
      <c r="B295" s="3" t="s">
        <v>746</v>
      </c>
      <c r="C295" s="3" t="s">
        <v>310</v>
      </c>
      <c r="D295" s="3" t="s">
        <v>280</v>
      </c>
      <c r="E295" s="3" t="s">
        <v>281</v>
      </c>
      <c r="F295" s="3" t="s">
        <v>154</v>
      </c>
      <c r="G295" s="16" t="s">
        <v>1536</v>
      </c>
      <c r="H295" s="3" t="s">
        <v>742</v>
      </c>
      <c r="I295" s="3" t="s">
        <v>283</v>
      </c>
      <c r="J295" s="3" t="s">
        <v>311</v>
      </c>
      <c r="K295" s="44">
        <f>Expenditures[[#This Row],[2019
 Total Budget]]-Expenditures[[#This Row],[Budget Adjustments]]</f>
        <v>4335</v>
      </c>
      <c r="L295" s="42"/>
      <c r="M295" s="12">
        <v>4335</v>
      </c>
      <c r="N295" s="12">
        <v>0</v>
      </c>
      <c r="O295" s="12">
        <v>0</v>
      </c>
      <c r="P295" s="12">
        <v>0</v>
      </c>
      <c r="Q295" s="36">
        <v>4335</v>
      </c>
      <c r="R295" s="12">
        <v>0</v>
      </c>
      <c r="S295" s="12">
        <v>4335</v>
      </c>
      <c r="T295" s="4" t="s">
        <v>16</v>
      </c>
      <c r="U295" s="4" t="s">
        <v>16</v>
      </c>
      <c r="V295" s="4" t="s">
        <v>16</v>
      </c>
    </row>
    <row r="296" spans="1:22" ht="11.1" customHeight="1" x14ac:dyDescent="0.2">
      <c r="A296" s="3" t="s">
        <v>17</v>
      </c>
      <c r="B296" s="3" t="s">
        <v>747</v>
      </c>
      <c r="C296" s="3" t="s">
        <v>446</v>
      </c>
      <c r="D296" s="3" t="s">
        <v>280</v>
      </c>
      <c r="E296" s="3" t="s">
        <v>281</v>
      </c>
      <c r="F296" s="3" t="s">
        <v>154</v>
      </c>
      <c r="G296" s="16" t="s">
        <v>1536</v>
      </c>
      <c r="H296" s="3" t="s">
        <v>742</v>
      </c>
      <c r="I296" s="3" t="s">
        <v>283</v>
      </c>
      <c r="J296" s="3" t="s">
        <v>447</v>
      </c>
      <c r="K296" s="44">
        <f>Expenditures[[#This Row],[2019
 Total Budget]]-Expenditures[[#This Row],[Budget Adjustments]]</f>
        <v>835.2</v>
      </c>
      <c r="L296" s="42"/>
      <c r="M296" s="12">
        <v>835.2</v>
      </c>
      <c r="N296" s="12">
        <v>188.8</v>
      </c>
      <c r="O296" s="12">
        <v>0</v>
      </c>
      <c r="P296" s="12">
        <v>192</v>
      </c>
      <c r="Q296" s="36">
        <v>835.2</v>
      </c>
      <c r="R296" s="12">
        <v>382.4</v>
      </c>
      <c r="S296" s="12">
        <v>990.2</v>
      </c>
      <c r="T296" s="4" t="s">
        <v>16</v>
      </c>
      <c r="U296" s="4" t="s">
        <v>16</v>
      </c>
      <c r="V296" s="4" t="s">
        <v>16</v>
      </c>
    </row>
    <row r="297" spans="1:22" ht="11.1" customHeight="1" x14ac:dyDescent="0.2">
      <c r="A297" s="3" t="s">
        <v>17</v>
      </c>
      <c r="B297" s="3" t="s">
        <v>748</v>
      </c>
      <c r="C297" s="3" t="s">
        <v>552</v>
      </c>
      <c r="D297" s="3" t="s">
        <v>280</v>
      </c>
      <c r="E297" s="3" t="s">
        <v>281</v>
      </c>
      <c r="F297" s="3" t="s">
        <v>154</v>
      </c>
      <c r="G297" s="16" t="s">
        <v>1536</v>
      </c>
      <c r="H297" s="3" t="s">
        <v>742</v>
      </c>
      <c r="I297" s="3" t="s">
        <v>283</v>
      </c>
      <c r="J297" s="3" t="s">
        <v>553</v>
      </c>
      <c r="K297" s="44">
        <f>Expenditures[[#This Row],[2019
 Total Budget]]-Expenditures[[#This Row],[Budget Adjustments]]</f>
        <v>0</v>
      </c>
      <c r="L297" s="42"/>
      <c r="M297" s="12">
        <v>0</v>
      </c>
      <c r="N297" s="12">
        <v>0</v>
      </c>
      <c r="O297" s="12">
        <v>0</v>
      </c>
      <c r="P297" s="12">
        <v>0</v>
      </c>
      <c r="Q297" s="36">
        <v>0</v>
      </c>
      <c r="R297" s="12">
        <v>0</v>
      </c>
      <c r="S297" s="12">
        <v>0</v>
      </c>
      <c r="T297" s="4" t="s">
        <v>16</v>
      </c>
      <c r="U297" s="4" t="s">
        <v>16</v>
      </c>
      <c r="V297" s="4" t="s">
        <v>16</v>
      </c>
    </row>
    <row r="298" spans="1:22" ht="11.1" customHeight="1" x14ac:dyDescent="0.2">
      <c r="A298" s="3" t="s">
        <v>17</v>
      </c>
      <c r="B298" s="3" t="s">
        <v>749</v>
      </c>
      <c r="C298" s="3" t="s">
        <v>333</v>
      </c>
      <c r="D298" s="3" t="s">
        <v>280</v>
      </c>
      <c r="E298" s="3" t="s">
        <v>281</v>
      </c>
      <c r="F298" s="3" t="s">
        <v>154</v>
      </c>
      <c r="G298" s="16" t="s">
        <v>1536</v>
      </c>
      <c r="H298" s="3" t="s">
        <v>742</v>
      </c>
      <c r="I298" s="3" t="s">
        <v>334</v>
      </c>
      <c r="J298" s="3" t="s">
        <v>335</v>
      </c>
      <c r="K298" s="44">
        <f>Expenditures[[#This Row],[2019
 Total Budget]]-Expenditures[[#This Row],[Budget Adjustments]]</f>
        <v>14450</v>
      </c>
      <c r="L298" s="42"/>
      <c r="M298" s="12">
        <v>14450</v>
      </c>
      <c r="N298" s="12">
        <v>0</v>
      </c>
      <c r="O298" s="12">
        <v>4652.45</v>
      </c>
      <c r="P298" s="12">
        <v>0</v>
      </c>
      <c r="Q298" s="36">
        <v>18562.96</v>
      </c>
      <c r="R298" s="12">
        <v>0</v>
      </c>
      <c r="S298" s="12">
        <v>8334.5499999999993</v>
      </c>
      <c r="T298" s="4" t="s">
        <v>16</v>
      </c>
      <c r="U298" s="4" t="s">
        <v>16</v>
      </c>
      <c r="V298" s="4" t="s">
        <v>16</v>
      </c>
    </row>
    <row r="299" spans="1:22" ht="11.1" customHeight="1" x14ac:dyDescent="0.2">
      <c r="A299" s="3" t="s">
        <v>17</v>
      </c>
      <c r="B299" s="3" t="s">
        <v>750</v>
      </c>
      <c r="C299" s="3" t="s">
        <v>598</v>
      </c>
      <c r="D299" s="3" t="s">
        <v>280</v>
      </c>
      <c r="E299" s="3" t="s">
        <v>281</v>
      </c>
      <c r="F299" s="3" t="s">
        <v>154</v>
      </c>
      <c r="G299" s="16" t="s">
        <v>1536</v>
      </c>
      <c r="H299" s="3" t="s">
        <v>742</v>
      </c>
      <c r="I299" s="3" t="s">
        <v>334</v>
      </c>
      <c r="J299" s="3" t="s">
        <v>557</v>
      </c>
      <c r="K299" s="44">
        <f>Expenditures[[#This Row],[2019
 Total Budget]]-Expenditures[[#This Row],[Budget Adjustments]]</f>
        <v>3695</v>
      </c>
      <c r="L299" s="42"/>
      <c r="M299" s="12">
        <v>3695</v>
      </c>
      <c r="N299" s="12">
        <v>0</v>
      </c>
      <c r="O299" s="12">
        <v>1274</v>
      </c>
      <c r="P299" s="12">
        <v>191.58</v>
      </c>
      <c r="Q299" s="36">
        <v>2602.6799999999998</v>
      </c>
      <c r="R299" s="12">
        <v>622.24</v>
      </c>
      <c r="S299" s="12">
        <v>6310.24</v>
      </c>
      <c r="T299" s="4" t="s">
        <v>16</v>
      </c>
      <c r="U299" s="4" t="s">
        <v>16</v>
      </c>
      <c r="V299" s="4" t="s">
        <v>16</v>
      </c>
    </row>
    <row r="300" spans="1:22" ht="11.1" customHeight="1" x14ac:dyDescent="0.2">
      <c r="A300" s="3" t="s">
        <v>17</v>
      </c>
      <c r="B300" s="3" t="s">
        <v>751</v>
      </c>
      <c r="C300" s="3" t="s">
        <v>752</v>
      </c>
      <c r="D300" s="3" t="s">
        <v>280</v>
      </c>
      <c r="E300" s="3" t="s">
        <v>281</v>
      </c>
      <c r="F300" s="3" t="s">
        <v>154</v>
      </c>
      <c r="G300" s="16" t="s">
        <v>1536</v>
      </c>
      <c r="H300" s="3" t="s">
        <v>742</v>
      </c>
      <c r="I300" s="3" t="s">
        <v>334</v>
      </c>
      <c r="J300" s="3" t="s">
        <v>560</v>
      </c>
      <c r="K300" s="44">
        <f>Expenditures[[#This Row],[2019
 Total Budget]]-Expenditures[[#This Row],[Budget Adjustments]]</f>
        <v>0</v>
      </c>
      <c r="L300" s="42"/>
      <c r="M300" s="12">
        <v>0</v>
      </c>
      <c r="N300" s="12">
        <v>0</v>
      </c>
      <c r="O300" s="12">
        <v>0</v>
      </c>
      <c r="P300" s="12">
        <v>0</v>
      </c>
      <c r="Q300" s="36">
        <v>0</v>
      </c>
      <c r="R300" s="12">
        <v>0</v>
      </c>
      <c r="S300" s="12">
        <v>0</v>
      </c>
      <c r="T300" s="4" t="s">
        <v>16</v>
      </c>
      <c r="U300" s="4" t="s">
        <v>16</v>
      </c>
      <c r="V300" s="4" t="s">
        <v>16</v>
      </c>
    </row>
    <row r="301" spans="1:22" ht="11.1" customHeight="1" x14ac:dyDescent="0.2">
      <c r="A301" s="3" t="s">
        <v>17</v>
      </c>
      <c r="B301" s="3" t="s">
        <v>753</v>
      </c>
      <c r="C301" s="3" t="s">
        <v>399</v>
      </c>
      <c r="D301" s="3" t="s">
        <v>280</v>
      </c>
      <c r="E301" s="3" t="s">
        <v>281</v>
      </c>
      <c r="F301" s="3" t="s">
        <v>154</v>
      </c>
      <c r="G301" s="16" t="s">
        <v>1536</v>
      </c>
      <c r="H301" s="3" t="s">
        <v>742</v>
      </c>
      <c r="I301" s="3" t="s">
        <v>287</v>
      </c>
      <c r="J301" s="3" t="s">
        <v>400</v>
      </c>
      <c r="K301" s="44">
        <f>Expenditures[[#This Row],[2019
 Total Budget]]-Expenditures[[#This Row],[Budget Adjustments]]</f>
        <v>15065</v>
      </c>
      <c r="L301" s="42"/>
      <c r="M301" s="12">
        <v>15065</v>
      </c>
      <c r="N301" s="12">
        <v>1235.1300000000001</v>
      </c>
      <c r="O301" s="12">
        <v>0</v>
      </c>
      <c r="P301" s="12">
        <v>1875.92</v>
      </c>
      <c r="Q301" s="36">
        <v>12763.44</v>
      </c>
      <c r="R301" s="12">
        <v>1605.33</v>
      </c>
      <c r="S301" s="12">
        <v>10032</v>
      </c>
      <c r="T301" s="4" t="s">
        <v>16</v>
      </c>
      <c r="U301" s="4" t="s">
        <v>16</v>
      </c>
      <c r="V301" s="4" t="s">
        <v>16</v>
      </c>
    </row>
    <row r="302" spans="1:22" ht="11.1" customHeight="1" x14ac:dyDescent="0.2">
      <c r="A302" s="3" t="s">
        <v>17</v>
      </c>
      <c r="B302" s="3" t="s">
        <v>754</v>
      </c>
      <c r="C302" s="3" t="s">
        <v>601</v>
      </c>
      <c r="D302" s="3" t="s">
        <v>280</v>
      </c>
      <c r="E302" s="3" t="s">
        <v>281</v>
      </c>
      <c r="F302" s="3" t="s">
        <v>154</v>
      </c>
      <c r="G302" s="16" t="s">
        <v>1536</v>
      </c>
      <c r="H302" s="3" t="s">
        <v>742</v>
      </c>
      <c r="I302" s="3" t="s">
        <v>287</v>
      </c>
      <c r="J302" s="3" t="s">
        <v>602</v>
      </c>
      <c r="K302" s="44">
        <f>Expenditures[[#This Row],[2019
 Total Budget]]-Expenditures[[#This Row],[Budget Adjustments]]</f>
        <v>0</v>
      </c>
      <c r="L302" s="42"/>
      <c r="M302" s="12">
        <v>0</v>
      </c>
      <c r="N302" s="12">
        <v>0</v>
      </c>
      <c r="O302" s="12">
        <v>0</v>
      </c>
      <c r="P302" s="12">
        <v>0</v>
      </c>
      <c r="Q302" s="36">
        <v>0</v>
      </c>
      <c r="R302" s="12">
        <v>0</v>
      </c>
      <c r="S302" s="12">
        <v>0</v>
      </c>
      <c r="T302" s="4" t="s">
        <v>16</v>
      </c>
      <c r="U302" s="4" t="s">
        <v>16</v>
      </c>
      <c r="V302" s="4" t="s">
        <v>16</v>
      </c>
    </row>
    <row r="303" spans="1:22" ht="11.1" customHeight="1" x14ac:dyDescent="0.2">
      <c r="A303" s="3" t="s">
        <v>17</v>
      </c>
      <c r="B303" s="3" t="s">
        <v>755</v>
      </c>
      <c r="C303" s="3" t="s">
        <v>756</v>
      </c>
      <c r="D303" s="3" t="s">
        <v>280</v>
      </c>
      <c r="E303" s="3" t="s">
        <v>281</v>
      </c>
      <c r="F303" s="3" t="s">
        <v>154</v>
      </c>
      <c r="G303" s="16" t="s">
        <v>1536</v>
      </c>
      <c r="H303" s="3" t="s">
        <v>742</v>
      </c>
      <c r="I303" s="3" t="s">
        <v>287</v>
      </c>
      <c r="J303" s="3" t="s">
        <v>564</v>
      </c>
      <c r="K303" s="44">
        <f>Expenditures[[#This Row],[2019
 Total Budget]]-Expenditures[[#This Row],[Budget Adjustments]]</f>
        <v>0</v>
      </c>
      <c r="L303" s="42"/>
      <c r="M303" s="12">
        <v>0</v>
      </c>
      <c r="N303" s="12">
        <v>0</v>
      </c>
      <c r="O303" s="12">
        <v>0</v>
      </c>
      <c r="P303" s="12">
        <v>0</v>
      </c>
      <c r="Q303" s="36">
        <v>0</v>
      </c>
      <c r="R303" s="12">
        <v>0</v>
      </c>
      <c r="S303" s="12">
        <v>1610</v>
      </c>
      <c r="T303" s="4" t="s">
        <v>16</v>
      </c>
      <c r="U303" s="4" t="s">
        <v>16</v>
      </c>
      <c r="V303" s="4" t="s">
        <v>16</v>
      </c>
    </row>
    <row r="304" spans="1:22" ht="11.1" customHeight="1" x14ac:dyDescent="0.2">
      <c r="A304" s="3" t="s">
        <v>17</v>
      </c>
      <c r="B304" s="3" t="s">
        <v>757</v>
      </c>
      <c r="C304" s="3" t="s">
        <v>758</v>
      </c>
      <c r="D304" s="3" t="s">
        <v>280</v>
      </c>
      <c r="E304" s="3" t="s">
        <v>281</v>
      </c>
      <c r="F304" s="3" t="s">
        <v>154</v>
      </c>
      <c r="G304" s="16" t="s">
        <v>1536</v>
      </c>
      <c r="H304" s="3" t="s">
        <v>742</v>
      </c>
      <c r="I304" s="3" t="s">
        <v>287</v>
      </c>
      <c r="J304" s="3" t="s">
        <v>706</v>
      </c>
      <c r="K304" s="44">
        <f>Expenditures[[#This Row],[2019
 Total Budget]]-Expenditures[[#This Row],[Budget Adjustments]]</f>
        <v>0</v>
      </c>
      <c r="L304" s="42"/>
      <c r="M304" s="12">
        <v>0</v>
      </c>
      <c r="N304" s="12">
        <v>0</v>
      </c>
      <c r="O304" s="12">
        <v>0</v>
      </c>
      <c r="P304" s="12">
        <v>0</v>
      </c>
      <c r="Q304" s="36">
        <v>2263.02</v>
      </c>
      <c r="R304" s="12">
        <v>0</v>
      </c>
      <c r="S304" s="12">
        <v>4015.26</v>
      </c>
      <c r="T304" s="4" t="s">
        <v>16</v>
      </c>
      <c r="U304" s="4" t="s">
        <v>16</v>
      </c>
      <c r="V304" s="4" t="s">
        <v>16</v>
      </c>
    </row>
    <row r="305" spans="1:22" ht="11.1" customHeight="1" x14ac:dyDescent="0.2">
      <c r="A305" s="3" t="s">
        <v>17</v>
      </c>
      <c r="B305" s="3" t="s">
        <v>759</v>
      </c>
      <c r="C305" s="3" t="s">
        <v>760</v>
      </c>
      <c r="D305" s="3" t="s">
        <v>280</v>
      </c>
      <c r="E305" s="3" t="s">
        <v>281</v>
      </c>
      <c r="F305" s="3" t="s">
        <v>154</v>
      </c>
      <c r="G305" s="16" t="s">
        <v>1536</v>
      </c>
      <c r="H305" s="3" t="s">
        <v>742</v>
      </c>
      <c r="I305" s="3" t="s">
        <v>287</v>
      </c>
      <c r="J305" s="3" t="s">
        <v>761</v>
      </c>
      <c r="K305" s="44">
        <f>Expenditures[[#This Row],[2019
 Total Budget]]-Expenditures[[#This Row],[Budget Adjustments]]</f>
        <v>0</v>
      </c>
      <c r="L305" s="42"/>
      <c r="M305" s="12">
        <v>0</v>
      </c>
      <c r="N305" s="12">
        <v>0</v>
      </c>
      <c r="O305" s="12">
        <v>0</v>
      </c>
      <c r="P305" s="12">
        <v>0</v>
      </c>
      <c r="Q305" s="36">
        <v>495</v>
      </c>
      <c r="R305" s="12">
        <v>0</v>
      </c>
      <c r="S305" s="12">
        <v>0</v>
      </c>
      <c r="T305" s="4" t="s">
        <v>16</v>
      </c>
      <c r="U305" s="4" t="s">
        <v>16</v>
      </c>
      <c r="V305" s="4" t="s">
        <v>16</v>
      </c>
    </row>
    <row r="306" spans="1:22" ht="11.1" customHeight="1" x14ac:dyDescent="0.2">
      <c r="A306" s="3" t="s">
        <v>17</v>
      </c>
      <c r="B306" s="3" t="s">
        <v>762</v>
      </c>
      <c r="C306" s="3" t="s">
        <v>763</v>
      </c>
      <c r="D306" s="3" t="s">
        <v>280</v>
      </c>
      <c r="E306" s="3" t="s">
        <v>281</v>
      </c>
      <c r="F306" s="3" t="s">
        <v>154</v>
      </c>
      <c r="G306" s="16" t="s">
        <v>1536</v>
      </c>
      <c r="H306" s="3" t="s">
        <v>742</v>
      </c>
      <c r="I306" s="3" t="s">
        <v>287</v>
      </c>
      <c r="J306" s="3" t="s">
        <v>764</v>
      </c>
      <c r="K306" s="44">
        <f>Expenditures[[#This Row],[2019
 Total Budget]]-Expenditures[[#This Row],[Budget Adjustments]]</f>
        <v>0</v>
      </c>
      <c r="L306" s="42"/>
      <c r="M306" s="12">
        <v>0</v>
      </c>
      <c r="N306" s="12">
        <v>0</v>
      </c>
      <c r="O306" s="12">
        <v>0</v>
      </c>
      <c r="P306" s="12">
        <v>0</v>
      </c>
      <c r="Q306" s="36">
        <v>1052.44</v>
      </c>
      <c r="R306" s="12">
        <v>0</v>
      </c>
      <c r="S306" s="12">
        <v>0</v>
      </c>
      <c r="T306" s="4" t="s">
        <v>16</v>
      </c>
      <c r="U306" s="4" t="s">
        <v>16</v>
      </c>
      <c r="V306" s="4" t="s">
        <v>16</v>
      </c>
    </row>
    <row r="307" spans="1:22" ht="11.1" customHeight="1" x14ac:dyDescent="0.2">
      <c r="A307" s="3" t="s">
        <v>17</v>
      </c>
      <c r="B307" s="3" t="s">
        <v>765</v>
      </c>
      <c r="C307" s="3" t="s">
        <v>349</v>
      </c>
      <c r="D307" s="3" t="s">
        <v>280</v>
      </c>
      <c r="E307" s="3" t="s">
        <v>281</v>
      </c>
      <c r="F307" s="3" t="s">
        <v>154</v>
      </c>
      <c r="G307" s="16" t="s">
        <v>1536</v>
      </c>
      <c r="H307" s="3" t="s">
        <v>742</v>
      </c>
      <c r="I307" s="3" t="s">
        <v>287</v>
      </c>
      <c r="J307" s="3" t="s">
        <v>350</v>
      </c>
      <c r="K307" s="44">
        <f>Expenditures[[#This Row],[2019
 Total Budget]]-Expenditures[[#This Row],[Budget Adjustments]]</f>
        <v>16000</v>
      </c>
      <c r="L307" s="42"/>
      <c r="M307" s="12">
        <v>16000</v>
      </c>
      <c r="N307" s="12">
        <v>2695.19</v>
      </c>
      <c r="O307" s="12">
        <v>1678.26</v>
      </c>
      <c r="P307" s="12">
        <v>4245.8599999999997</v>
      </c>
      <c r="Q307" s="36">
        <v>14665.36</v>
      </c>
      <c r="R307" s="12">
        <v>904.92</v>
      </c>
      <c r="S307" s="12">
        <v>10738.21</v>
      </c>
      <c r="T307" s="4" t="s">
        <v>16</v>
      </c>
      <c r="U307" s="4" t="s">
        <v>16</v>
      </c>
      <c r="V307" s="4" t="s">
        <v>16</v>
      </c>
    </row>
    <row r="308" spans="1:22" ht="11.1" customHeight="1" x14ac:dyDescent="0.2">
      <c r="A308" s="3" t="s">
        <v>17</v>
      </c>
      <c r="B308" s="3" t="s">
        <v>766</v>
      </c>
      <c r="C308" s="3" t="s">
        <v>404</v>
      </c>
      <c r="D308" s="3" t="s">
        <v>280</v>
      </c>
      <c r="E308" s="3" t="s">
        <v>281</v>
      </c>
      <c r="F308" s="3" t="s">
        <v>154</v>
      </c>
      <c r="G308" s="16" t="s">
        <v>1536</v>
      </c>
      <c r="H308" s="3" t="s">
        <v>742</v>
      </c>
      <c r="I308" s="3" t="s">
        <v>287</v>
      </c>
      <c r="J308" s="3" t="s">
        <v>405</v>
      </c>
      <c r="K308" s="44">
        <f>Expenditures[[#This Row],[2019
 Total Budget]]-Expenditures[[#This Row],[Budget Adjustments]]</f>
        <v>13250</v>
      </c>
      <c r="L308" s="42"/>
      <c r="M308" s="12">
        <v>13250</v>
      </c>
      <c r="N308" s="12">
        <v>1431.2</v>
      </c>
      <c r="O308" s="12">
        <v>55.96</v>
      </c>
      <c r="P308" s="12">
        <v>1.85</v>
      </c>
      <c r="Q308" s="36">
        <v>8716.14</v>
      </c>
      <c r="R308" s="12">
        <v>517.04</v>
      </c>
      <c r="S308" s="12">
        <v>20773.21</v>
      </c>
      <c r="T308" s="4" t="s">
        <v>16</v>
      </c>
      <c r="U308" s="4" t="s">
        <v>16</v>
      </c>
      <c r="V308" s="4" t="s">
        <v>16</v>
      </c>
    </row>
    <row r="309" spans="1:22" ht="11.1" customHeight="1" x14ac:dyDescent="0.2">
      <c r="A309" s="3" t="s">
        <v>17</v>
      </c>
      <c r="B309" s="3" t="s">
        <v>767</v>
      </c>
      <c r="C309" s="3" t="s">
        <v>407</v>
      </c>
      <c r="D309" s="3" t="s">
        <v>280</v>
      </c>
      <c r="E309" s="3" t="s">
        <v>281</v>
      </c>
      <c r="F309" s="3" t="s">
        <v>154</v>
      </c>
      <c r="G309" s="16" t="s">
        <v>1536</v>
      </c>
      <c r="H309" s="3" t="s">
        <v>742</v>
      </c>
      <c r="I309" s="3" t="s">
        <v>287</v>
      </c>
      <c r="J309" s="3" t="s">
        <v>408</v>
      </c>
      <c r="K309" s="44">
        <f>Expenditures[[#This Row],[2019
 Total Budget]]-Expenditures[[#This Row],[Budget Adjustments]]</f>
        <v>0</v>
      </c>
      <c r="L309" s="42"/>
      <c r="M309" s="12">
        <v>0</v>
      </c>
      <c r="N309" s="12">
        <v>0</v>
      </c>
      <c r="O309" s="12">
        <v>0</v>
      </c>
      <c r="P309" s="12">
        <v>0</v>
      </c>
      <c r="Q309" s="36">
        <v>0</v>
      </c>
      <c r="R309" s="12">
        <v>0</v>
      </c>
      <c r="S309" s="12">
        <v>0</v>
      </c>
      <c r="T309" s="4" t="s">
        <v>16</v>
      </c>
      <c r="U309" s="4" t="s">
        <v>16</v>
      </c>
      <c r="V309" s="4" t="s">
        <v>16</v>
      </c>
    </row>
    <row r="310" spans="1:22" ht="11.1" customHeight="1" x14ac:dyDescent="0.2">
      <c r="A310" s="3" t="s">
        <v>17</v>
      </c>
      <c r="B310" s="3" t="s">
        <v>768</v>
      </c>
      <c r="C310" s="3" t="s">
        <v>769</v>
      </c>
      <c r="D310" s="3" t="s">
        <v>280</v>
      </c>
      <c r="E310" s="3" t="s">
        <v>281</v>
      </c>
      <c r="F310" s="3" t="s">
        <v>154</v>
      </c>
      <c r="G310" s="16" t="s">
        <v>1536</v>
      </c>
      <c r="H310" s="3" t="s">
        <v>742</v>
      </c>
      <c r="I310" s="3" t="s">
        <v>287</v>
      </c>
      <c r="J310" s="3" t="s">
        <v>770</v>
      </c>
      <c r="K310" s="44">
        <f>Expenditures[[#This Row],[2019
 Total Budget]]-Expenditures[[#This Row],[Budget Adjustments]]</f>
        <v>37265</v>
      </c>
      <c r="L310" s="42"/>
      <c r="M310" s="12">
        <v>37265</v>
      </c>
      <c r="N310" s="12">
        <v>19.920000000000002</v>
      </c>
      <c r="O310" s="12">
        <v>13939.35</v>
      </c>
      <c r="P310" s="12">
        <v>0</v>
      </c>
      <c r="Q310" s="36">
        <v>34947.870000000003</v>
      </c>
      <c r="R310" s="12">
        <v>34.979999999999997</v>
      </c>
      <c r="S310" s="12">
        <v>36036.080000000002</v>
      </c>
      <c r="T310" s="4" t="s">
        <v>16</v>
      </c>
      <c r="U310" s="4" t="s">
        <v>16</v>
      </c>
      <c r="V310" s="4" t="s">
        <v>16</v>
      </c>
    </row>
    <row r="311" spans="1:22" ht="11.1" customHeight="1" x14ac:dyDescent="0.2">
      <c r="A311" s="3" t="s">
        <v>17</v>
      </c>
      <c r="B311" s="3" t="s">
        <v>771</v>
      </c>
      <c r="C311" s="3" t="s">
        <v>286</v>
      </c>
      <c r="D311" s="3" t="s">
        <v>280</v>
      </c>
      <c r="E311" s="3" t="s">
        <v>281</v>
      </c>
      <c r="F311" s="3" t="s">
        <v>154</v>
      </c>
      <c r="G311" s="16" t="s">
        <v>1536</v>
      </c>
      <c r="H311" s="3" t="s">
        <v>742</v>
      </c>
      <c r="I311" s="3" t="s">
        <v>287</v>
      </c>
      <c r="J311" s="3" t="s">
        <v>288</v>
      </c>
      <c r="K311" s="44">
        <f>Expenditures[[#This Row],[2019
 Total Budget]]-Expenditures[[#This Row],[Budget Adjustments]]</f>
        <v>0</v>
      </c>
      <c r="L311" s="42"/>
      <c r="M311" s="12">
        <v>0</v>
      </c>
      <c r="N311" s="12">
        <v>0</v>
      </c>
      <c r="O311" s="12">
        <v>0</v>
      </c>
      <c r="P311" s="12">
        <v>0</v>
      </c>
      <c r="Q311" s="36">
        <v>0</v>
      </c>
      <c r="R311" s="12">
        <v>0</v>
      </c>
      <c r="S311" s="12">
        <v>0</v>
      </c>
      <c r="T311" s="4" t="s">
        <v>16</v>
      </c>
      <c r="U311" s="4" t="s">
        <v>16</v>
      </c>
      <c r="V311" s="4" t="s">
        <v>16</v>
      </c>
    </row>
    <row r="312" spans="1:22" ht="11.1" customHeight="1" x14ac:dyDescent="0.2">
      <c r="A312" s="3" t="s">
        <v>17</v>
      </c>
      <c r="B312" s="3" t="s">
        <v>772</v>
      </c>
      <c r="C312" s="3" t="s">
        <v>411</v>
      </c>
      <c r="D312" s="3" t="s">
        <v>280</v>
      </c>
      <c r="E312" s="3" t="s">
        <v>281</v>
      </c>
      <c r="F312" s="3" t="s">
        <v>154</v>
      </c>
      <c r="G312" s="16" t="s">
        <v>1536</v>
      </c>
      <c r="H312" s="3" t="s">
        <v>742</v>
      </c>
      <c r="I312" s="3" t="s">
        <v>287</v>
      </c>
      <c r="J312" s="3" t="s">
        <v>412</v>
      </c>
      <c r="K312" s="44">
        <f>Expenditures[[#This Row],[2019
 Total Budget]]-Expenditures[[#This Row],[Budget Adjustments]]</f>
        <v>14500</v>
      </c>
      <c r="L312" s="42"/>
      <c r="M312" s="12">
        <v>14500</v>
      </c>
      <c r="N312" s="12">
        <v>3560.18</v>
      </c>
      <c r="O312" s="12">
        <v>0</v>
      </c>
      <c r="P312" s="12">
        <v>3061.16</v>
      </c>
      <c r="Q312" s="36">
        <v>12971.63</v>
      </c>
      <c r="R312" s="12">
        <v>3213.85</v>
      </c>
      <c r="S312" s="12">
        <v>14105.79</v>
      </c>
      <c r="T312" s="4" t="s">
        <v>16</v>
      </c>
      <c r="U312" s="4" t="s">
        <v>16</v>
      </c>
      <c r="V312" s="4" t="s">
        <v>16</v>
      </c>
    </row>
    <row r="313" spans="1:22" ht="11.1" customHeight="1" x14ac:dyDescent="0.2">
      <c r="A313" s="3" t="s">
        <v>17</v>
      </c>
      <c r="B313" s="3" t="s">
        <v>773</v>
      </c>
      <c r="C313" s="3" t="s">
        <v>314</v>
      </c>
      <c r="D313" s="3" t="s">
        <v>280</v>
      </c>
      <c r="E313" s="3" t="s">
        <v>281</v>
      </c>
      <c r="F313" s="3" t="s">
        <v>154</v>
      </c>
      <c r="G313" s="16" t="s">
        <v>1536</v>
      </c>
      <c r="H313" s="3" t="s">
        <v>742</v>
      </c>
      <c r="I313" s="3" t="s">
        <v>287</v>
      </c>
      <c r="J313" s="3" t="s">
        <v>291</v>
      </c>
      <c r="K313" s="44">
        <f>Expenditures[[#This Row],[2019
 Total Budget]]-Expenditures[[#This Row],[Budget Adjustments]]</f>
        <v>1800</v>
      </c>
      <c r="L313" s="42"/>
      <c r="M313" s="12">
        <v>1800</v>
      </c>
      <c r="N313" s="12">
        <v>75</v>
      </c>
      <c r="O313" s="12">
        <v>0</v>
      </c>
      <c r="P313" s="12">
        <v>75</v>
      </c>
      <c r="Q313" s="36">
        <v>300</v>
      </c>
      <c r="R313" s="12">
        <v>399.3</v>
      </c>
      <c r="S313" s="12">
        <v>1591.58</v>
      </c>
      <c r="T313" s="4" t="s">
        <v>16</v>
      </c>
      <c r="U313" s="4" t="s">
        <v>16</v>
      </c>
      <c r="V313" s="4" t="s">
        <v>16</v>
      </c>
    </row>
    <row r="314" spans="1:22" ht="11.1" customHeight="1" x14ac:dyDescent="0.2">
      <c r="A314" s="3" t="s">
        <v>17</v>
      </c>
      <c r="B314" s="3" t="s">
        <v>774</v>
      </c>
      <c r="C314" s="3" t="s">
        <v>293</v>
      </c>
      <c r="D314" s="3" t="s">
        <v>280</v>
      </c>
      <c r="E314" s="3" t="s">
        <v>281</v>
      </c>
      <c r="F314" s="3" t="s">
        <v>154</v>
      </c>
      <c r="G314" s="16" t="s">
        <v>1536</v>
      </c>
      <c r="H314" s="3" t="s">
        <v>742</v>
      </c>
      <c r="I314" s="3" t="s">
        <v>287</v>
      </c>
      <c r="J314" s="3" t="s">
        <v>294</v>
      </c>
      <c r="K314" s="44">
        <f>Expenditures[[#This Row],[2019
 Total Budget]]-Expenditures[[#This Row],[Budget Adjustments]]</f>
        <v>11000</v>
      </c>
      <c r="L314" s="42"/>
      <c r="M314" s="12">
        <v>11000</v>
      </c>
      <c r="N314" s="12">
        <v>630</v>
      </c>
      <c r="O314" s="12">
        <v>1110</v>
      </c>
      <c r="P314" s="12">
        <v>626.75</v>
      </c>
      <c r="Q314" s="36">
        <v>10883.48</v>
      </c>
      <c r="R314" s="12">
        <v>1623.64</v>
      </c>
      <c r="S314" s="12">
        <v>10191.34</v>
      </c>
      <c r="T314" s="4" t="s">
        <v>16</v>
      </c>
      <c r="U314" s="4" t="s">
        <v>16</v>
      </c>
      <c r="V314" s="4" t="s">
        <v>16</v>
      </c>
    </row>
    <row r="315" spans="1:22" ht="11.1" customHeight="1" x14ac:dyDescent="0.2">
      <c r="A315" s="3" t="s">
        <v>17</v>
      </c>
      <c r="B315" s="3" t="s">
        <v>775</v>
      </c>
      <c r="C315" s="3" t="s">
        <v>416</v>
      </c>
      <c r="D315" s="3" t="s">
        <v>280</v>
      </c>
      <c r="E315" s="3" t="s">
        <v>281</v>
      </c>
      <c r="F315" s="3" t="s">
        <v>154</v>
      </c>
      <c r="G315" s="16" t="s">
        <v>1536</v>
      </c>
      <c r="H315" s="3" t="s">
        <v>742</v>
      </c>
      <c r="I315" s="3" t="s">
        <v>287</v>
      </c>
      <c r="J315" s="3" t="s">
        <v>417</v>
      </c>
      <c r="K315" s="44">
        <f>Expenditures[[#This Row],[2019
 Total Budget]]-Expenditures[[#This Row],[Budget Adjustments]]</f>
        <v>7450</v>
      </c>
      <c r="L315" s="42"/>
      <c r="M315" s="12">
        <v>7450</v>
      </c>
      <c r="N315" s="12">
        <v>2709.25</v>
      </c>
      <c r="O315" s="12">
        <v>671.1</v>
      </c>
      <c r="P315" s="12">
        <v>1650.67</v>
      </c>
      <c r="Q315" s="36">
        <v>5287.13</v>
      </c>
      <c r="R315" s="12">
        <v>2403.27</v>
      </c>
      <c r="S315" s="12">
        <v>10253.15</v>
      </c>
      <c r="T315" s="4" t="s">
        <v>16</v>
      </c>
      <c r="U315" s="4" t="s">
        <v>16</v>
      </c>
      <c r="V315" s="4" t="s">
        <v>16</v>
      </c>
    </row>
    <row r="316" spans="1:22" ht="11.1" customHeight="1" x14ac:dyDescent="0.2">
      <c r="A316" s="3" t="s">
        <v>17</v>
      </c>
      <c r="B316" s="3" t="s">
        <v>776</v>
      </c>
      <c r="C316" s="3" t="s">
        <v>419</v>
      </c>
      <c r="D316" s="3" t="s">
        <v>280</v>
      </c>
      <c r="E316" s="3" t="s">
        <v>281</v>
      </c>
      <c r="F316" s="3" t="s">
        <v>154</v>
      </c>
      <c r="G316" s="16" t="s">
        <v>1536</v>
      </c>
      <c r="H316" s="3" t="s">
        <v>742</v>
      </c>
      <c r="I316" s="3" t="s">
        <v>287</v>
      </c>
      <c r="J316" s="3" t="s">
        <v>420</v>
      </c>
      <c r="K316" s="44">
        <f>Expenditures[[#This Row],[2019
 Total Budget]]-Expenditures[[#This Row],[Budget Adjustments]]</f>
        <v>8570</v>
      </c>
      <c r="L316" s="42"/>
      <c r="M316" s="12">
        <v>8570</v>
      </c>
      <c r="N316" s="12">
        <v>1214.94</v>
      </c>
      <c r="O316" s="12">
        <v>108.35</v>
      </c>
      <c r="P316" s="12">
        <v>1918.29</v>
      </c>
      <c r="Q316" s="36">
        <v>6355.68</v>
      </c>
      <c r="R316" s="12">
        <v>611.32000000000005</v>
      </c>
      <c r="S316" s="12">
        <v>8380.2900000000009</v>
      </c>
      <c r="T316" s="4" t="s">
        <v>16</v>
      </c>
      <c r="U316" s="4" t="s">
        <v>16</v>
      </c>
      <c r="V316" s="4" t="s">
        <v>16</v>
      </c>
    </row>
    <row r="317" spans="1:22" ht="11.1" customHeight="1" x14ac:dyDescent="0.2">
      <c r="A317" s="3" t="s">
        <v>17</v>
      </c>
      <c r="B317" s="3" t="s">
        <v>777</v>
      </c>
      <c r="C317" s="3" t="s">
        <v>340</v>
      </c>
      <c r="D317" s="3" t="s">
        <v>280</v>
      </c>
      <c r="E317" s="3" t="s">
        <v>281</v>
      </c>
      <c r="F317" s="3" t="s">
        <v>154</v>
      </c>
      <c r="G317" s="16" t="s">
        <v>1536</v>
      </c>
      <c r="H317" s="3" t="s">
        <v>742</v>
      </c>
      <c r="I317" s="3" t="s">
        <v>287</v>
      </c>
      <c r="J317" s="3" t="s">
        <v>341</v>
      </c>
      <c r="K317" s="44">
        <f>Expenditures[[#This Row],[2019
 Total Budget]]-Expenditures[[#This Row],[Budget Adjustments]]</f>
        <v>1000</v>
      </c>
      <c r="L317" s="42"/>
      <c r="M317" s="12">
        <v>1000</v>
      </c>
      <c r="N317" s="12">
        <v>0</v>
      </c>
      <c r="O317" s="12">
        <v>0</v>
      </c>
      <c r="P317" s="12">
        <v>0</v>
      </c>
      <c r="Q317" s="36">
        <v>230</v>
      </c>
      <c r="R317" s="12">
        <v>0</v>
      </c>
      <c r="S317" s="12">
        <v>0</v>
      </c>
      <c r="T317" s="4" t="s">
        <v>16</v>
      </c>
      <c r="U317" s="4" t="s">
        <v>16</v>
      </c>
      <c r="V317" s="4" t="s">
        <v>16</v>
      </c>
    </row>
    <row r="318" spans="1:22" ht="11.1" customHeight="1" x14ac:dyDescent="0.2">
      <c r="A318" s="3" t="s">
        <v>17</v>
      </c>
      <c r="B318" s="3" t="s">
        <v>778</v>
      </c>
      <c r="C318" s="3" t="s">
        <v>296</v>
      </c>
      <c r="D318" s="3" t="s">
        <v>280</v>
      </c>
      <c r="E318" s="3" t="s">
        <v>281</v>
      </c>
      <c r="F318" s="3" t="s">
        <v>154</v>
      </c>
      <c r="G318" s="16" t="s">
        <v>1536</v>
      </c>
      <c r="H318" s="3" t="s">
        <v>742</v>
      </c>
      <c r="I318" s="3" t="s">
        <v>287</v>
      </c>
      <c r="J318" s="3" t="s">
        <v>297</v>
      </c>
      <c r="K318" s="44">
        <f>Expenditures[[#This Row],[2019
 Total Budget]]-Expenditures[[#This Row],[Budget Adjustments]]</f>
        <v>6000</v>
      </c>
      <c r="L318" s="42"/>
      <c r="M318" s="12">
        <v>6000</v>
      </c>
      <c r="N318" s="12">
        <v>517.70000000000005</v>
      </c>
      <c r="O318" s="12">
        <v>0</v>
      </c>
      <c r="P318" s="12">
        <v>655.23</v>
      </c>
      <c r="Q318" s="36">
        <v>5553.18</v>
      </c>
      <c r="R318" s="12">
        <v>360</v>
      </c>
      <c r="S318" s="12">
        <v>3243.1</v>
      </c>
      <c r="T318" s="4" t="s">
        <v>16</v>
      </c>
      <c r="U318" s="4" t="s">
        <v>16</v>
      </c>
      <c r="V318" s="4" t="s">
        <v>16</v>
      </c>
    </row>
    <row r="319" spans="1:22" ht="11.1" customHeight="1" x14ac:dyDescent="0.2">
      <c r="A319" s="3" t="s">
        <v>17</v>
      </c>
      <c r="B319" s="3" t="s">
        <v>779</v>
      </c>
      <c r="C319" s="3" t="s">
        <v>299</v>
      </c>
      <c r="D319" s="3" t="s">
        <v>280</v>
      </c>
      <c r="E319" s="3" t="s">
        <v>281</v>
      </c>
      <c r="F319" s="3" t="s">
        <v>154</v>
      </c>
      <c r="G319" s="16" t="s">
        <v>1536</v>
      </c>
      <c r="H319" s="3" t="s">
        <v>742</v>
      </c>
      <c r="I319" s="3" t="s">
        <v>287</v>
      </c>
      <c r="J319" s="3" t="s">
        <v>300</v>
      </c>
      <c r="K319" s="44">
        <f>Expenditures[[#This Row],[2019
 Total Budget]]-Expenditures[[#This Row],[Budget Adjustments]]</f>
        <v>320</v>
      </c>
      <c r="L319" s="42"/>
      <c r="M319" s="12">
        <v>320</v>
      </c>
      <c r="N319" s="12">
        <v>0</v>
      </c>
      <c r="O319" s="12">
        <v>0</v>
      </c>
      <c r="P319" s="12">
        <v>0</v>
      </c>
      <c r="Q319" s="36">
        <v>48</v>
      </c>
      <c r="R319" s="12">
        <v>48</v>
      </c>
      <c r="S319" s="12">
        <v>48</v>
      </c>
      <c r="T319" s="4" t="s">
        <v>16</v>
      </c>
      <c r="U319" s="4" t="s">
        <v>16</v>
      </c>
      <c r="V319" s="4" t="s">
        <v>16</v>
      </c>
    </row>
    <row r="320" spans="1:22" ht="11.1" customHeight="1" x14ac:dyDescent="0.2">
      <c r="A320" s="3" t="s">
        <v>17</v>
      </c>
      <c r="B320" s="3" t="s">
        <v>780</v>
      </c>
      <c r="C320" s="3" t="s">
        <v>302</v>
      </c>
      <c r="D320" s="3" t="s">
        <v>280</v>
      </c>
      <c r="E320" s="3" t="s">
        <v>281</v>
      </c>
      <c r="F320" s="3" t="s">
        <v>154</v>
      </c>
      <c r="G320" s="16" t="s">
        <v>1536</v>
      </c>
      <c r="H320" s="3" t="s">
        <v>742</v>
      </c>
      <c r="I320" s="3" t="s">
        <v>303</v>
      </c>
      <c r="J320" s="3" t="s">
        <v>304</v>
      </c>
      <c r="K320" s="44">
        <f>Expenditures[[#This Row],[2019
 Total Budget]]-Expenditures[[#This Row],[Budget Adjustments]]</f>
        <v>33701.39</v>
      </c>
      <c r="L320" s="42"/>
      <c r="M320" s="12">
        <v>33701.39</v>
      </c>
      <c r="N320" s="12">
        <v>5490.42</v>
      </c>
      <c r="O320" s="12">
        <v>0</v>
      </c>
      <c r="P320" s="12">
        <v>5317.62</v>
      </c>
      <c r="Q320" s="36">
        <v>30582.37</v>
      </c>
      <c r="R320" s="12">
        <v>4971.21</v>
      </c>
      <c r="S320" s="12">
        <v>29150.16</v>
      </c>
      <c r="T320" s="4" t="s">
        <v>16</v>
      </c>
      <c r="U320" s="4" t="s">
        <v>16</v>
      </c>
      <c r="V320" s="4" t="s">
        <v>16</v>
      </c>
    </row>
    <row r="321" spans="1:22" ht="11.1" customHeight="1" x14ac:dyDescent="0.2">
      <c r="A321" s="3" t="s">
        <v>17</v>
      </c>
      <c r="B321" s="3" t="s">
        <v>781</v>
      </c>
      <c r="C321" s="3" t="s">
        <v>279</v>
      </c>
      <c r="D321" s="3" t="s">
        <v>280</v>
      </c>
      <c r="E321" s="3" t="s">
        <v>281</v>
      </c>
      <c r="F321" s="3" t="s">
        <v>154</v>
      </c>
      <c r="G321" s="16" t="s">
        <v>1537</v>
      </c>
      <c r="H321" s="3" t="s">
        <v>782</v>
      </c>
      <c r="I321" s="3" t="s">
        <v>283</v>
      </c>
      <c r="J321" s="3" t="s">
        <v>284</v>
      </c>
      <c r="K321" s="44">
        <f>Expenditures[[#This Row],[2019
 Total Budget]]-Expenditures[[#This Row],[Budget Adjustments]]</f>
        <v>8925</v>
      </c>
      <c r="L321" s="42"/>
      <c r="M321" s="12">
        <v>8925</v>
      </c>
      <c r="N321" s="12">
        <v>2018.24</v>
      </c>
      <c r="O321" s="12">
        <v>0</v>
      </c>
      <c r="P321" s="12">
        <v>2169.36</v>
      </c>
      <c r="Q321" s="36">
        <v>8549.33</v>
      </c>
      <c r="R321" s="12">
        <v>0</v>
      </c>
      <c r="S321" s="12">
        <v>7217.16</v>
      </c>
      <c r="T321" s="4" t="s">
        <v>16</v>
      </c>
      <c r="U321" s="4" t="s">
        <v>16</v>
      </c>
      <c r="V321" s="4" t="s">
        <v>16</v>
      </c>
    </row>
    <row r="322" spans="1:22" ht="11.1" customHeight="1" x14ac:dyDescent="0.2">
      <c r="A322" s="3" t="s">
        <v>17</v>
      </c>
      <c r="B322" s="3" t="s">
        <v>783</v>
      </c>
      <c r="C322" s="3" t="s">
        <v>691</v>
      </c>
      <c r="D322" s="3" t="s">
        <v>280</v>
      </c>
      <c r="E322" s="3" t="s">
        <v>281</v>
      </c>
      <c r="F322" s="3" t="s">
        <v>154</v>
      </c>
      <c r="G322" s="16" t="s">
        <v>1537</v>
      </c>
      <c r="H322" s="3" t="s">
        <v>782</v>
      </c>
      <c r="I322" s="3" t="s">
        <v>283</v>
      </c>
      <c r="J322" s="3" t="s">
        <v>692</v>
      </c>
      <c r="K322" s="44">
        <f>Expenditures[[#This Row],[2019
 Total Budget]]-Expenditures[[#This Row],[Budget Adjustments]]</f>
        <v>91481.25</v>
      </c>
      <c r="L322" s="42"/>
      <c r="M322" s="12">
        <v>91481.25</v>
      </c>
      <c r="N322" s="12">
        <v>0</v>
      </c>
      <c r="O322" s="12">
        <v>0</v>
      </c>
      <c r="P322" s="12">
        <v>0</v>
      </c>
      <c r="Q322" s="36">
        <v>67165.25</v>
      </c>
      <c r="R322" s="12">
        <v>0</v>
      </c>
      <c r="S322" s="12">
        <v>64392.93</v>
      </c>
      <c r="T322" s="4" t="s">
        <v>16</v>
      </c>
      <c r="U322" s="4" t="s">
        <v>16</v>
      </c>
      <c r="V322" s="4" t="s">
        <v>16</v>
      </c>
    </row>
    <row r="323" spans="1:22" ht="11.1" customHeight="1" x14ac:dyDescent="0.2">
      <c r="A323" s="3" t="s">
        <v>17</v>
      </c>
      <c r="B323" s="3" t="s">
        <v>784</v>
      </c>
      <c r="C323" s="3" t="s">
        <v>333</v>
      </c>
      <c r="D323" s="3" t="s">
        <v>280</v>
      </c>
      <c r="E323" s="3" t="s">
        <v>281</v>
      </c>
      <c r="F323" s="3" t="s">
        <v>154</v>
      </c>
      <c r="G323" s="16" t="s">
        <v>1537</v>
      </c>
      <c r="H323" s="3" t="s">
        <v>782</v>
      </c>
      <c r="I323" s="3" t="s">
        <v>334</v>
      </c>
      <c r="J323" s="3" t="s">
        <v>335</v>
      </c>
      <c r="K323" s="44">
        <f>Expenditures[[#This Row],[2019
 Total Budget]]-Expenditures[[#This Row],[Budget Adjustments]]</f>
        <v>0</v>
      </c>
      <c r="L323" s="42"/>
      <c r="M323" s="12">
        <v>0</v>
      </c>
      <c r="N323" s="12">
        <v>0</v>
      </c>
      <c r="O323" s="12">
        <v>0</v>
      </c>
      <c r="P323" s="12">
        <v>0</v>
      </c>
      <c r="Q323" s="36">
        <v>4200</v>
      </c>
      <c r="R323" s="12">
        <v>0</v>
      </c>
      <c r="S323" s="12">
        <v>0</v>
      </c>
      <c r="T323" s="4" t="s">
        <v>16</v>
      </c>
      <c r="U323" s="4" t="s">
        <v>16</v>
      </c>
      <c r="V323" s="4" t="s">
        <v>16</v>
      </c>
    </row>
    <row r="324" spans="1:22" ht="11.1" customHeight="1" x14ac:dyDescent="0.2">
      <c r="A324" s="3" t="s">
        <v>17</v>
      </c>
      <c r="B324" s="3" t="s">
        <v>785</v>
      </c>
      <c r="C324" s="3" t="s">
        <v>786</v>
      </c>
      <c r="D324" s="3" t="s">
        <v>280</v>
      </c>
      <c r="E324" s="3" t="s">
        <v>281</v>
      </c>
      <c r="F324" s="3" t="s">
        <v>154</v>
      </c>
      <c r="G324" s="16" t="s">
        <v>1537</v>
      </c>
      <c r="H324" s="3" t="s">
        <v>782</v>
      </c>
      <c r="I324" s="3" t="s">
        <v>287</v>
      </c>
      <c r="J324" s="3" t="s">
        <v>564</v>
      </c>
      <c r="K324" s="44">
        <f>Expenditures[[#This Row],[2019
 Total Budget]]-Expenditures[[#This Row],[Budget Adjustments]]</f>
        <v>0</v>
      </c>
      <c r="L324" s="42"/>
      <c r="M324" s="12">
        <v>0</v>
      </c>
      <c r="N324" s="12">
        <v>0</v>
      </c>
      <c r="O324" s="12">
        <v>0</v>
      </c>
      <c r="P324" s="12">
        <v>0</v>
      </c>
      <c r="Q324" s="36">
        <v>0</v>
      </c>
      <c r="R324" s="12">
        <v>0</v>
      </c>
      <c r="S324" s="12">
        <v>0</v>
      </c>
      <c r="T324" s="4" t="s">
        <v>16</v>
      </c>
      <c r="U324" s="4" t="s">
        <v>16</v>
      </c>
      <c r="V324" s="4" t="s">
        <v>16</v>
      </c>
    </row>
    <row r="325" spans="1:22" ht="11.1" customHeight="1" x14ac:dyDescent="0.2">
      <c r="A325" s="3" t="s">
        <v>17</v>
      </c>
      <c r="B325" s="3" t="s">
        <v>787</v>
      </c>
      <c r="C325" s="3" t="s">
        <v>349</v>
      </c>
      <c r="D325" s="3" t="s">
        <v>280</v>
      </c>
      <c r="E325" s="3" t="s">
        <v>281</v>
      </c>
      <c r="F325" s="3" t="s">
        <v>154</v>
      </c>
      <c r="G325" s="16" t="s">
        <v>1537</v>
      </c>
      <c r="H325" s="3" t="s">
        <v>782</v>
      </c>
      <c r="I325" s="3" t="s">
        <v>287</v>
      </c>
      <c r="J325" s="3" t="s">
        <v>350</v>
      </c>
      <c r="K325" s="44">
        <f>Expenditures[[#This Row],[2019
 Total Budget]]-Expenditures[[#This Row],[Budget Adjustments]]</f>
        <v>5140</v>
      </c>
      <c r="L325" s="42"/>
      <c r="M325" s="12">
        <v>5140</v>
      </c>
      <c r="N325" s="12">
        <v>72</v>
      </c>
      <c r="O325" s="12">
        <v>928</v>
      </c>
      <c r="P325" s="12">
        <v>0</v>
      </c>
      <c r="Q325" s="36">
        <v>4053.02</v>
      </c>
      <c r="R325" s="12">
        <v>0</v>
      </c>
      <c r="S325" s="12">
        <v>2099.0700000000002</v>
      </c>
      <c r="T325" s="4" t="s">
        <v>16</v>
      </c>
      <c r="U325" s="4" t="s">
        <v>16</v>
      </c>
      <c r="V325" s="4" t="s">
        <v>16</v>
      </c>
    </row>
    <row r="326" spans="1:22" ht="11.1" customHeight="1" x14ac:dyDescent="0.2">
      <c r="A326" s="3" t="s">
        <v>17</v>
      </c>
      <c r="B326" s="3" t="s">
        <v>788</v>
      </c>
      <c r="C326" s="3" t="s">
        <v>404</v>
      </c>
      <c r="D326" s="3" t="s">
        <v>280</v>
      </c>
      <c r="E326" s="3" t="s">
        <v>281</v>
      </c>
      <c r="F326" s="3" t="s">
        <v>154</v>
      </c>
      <c r="G326" s="16" t="s">
        <v>1537</v>
      </c>
      <c r="H326" s="3" t="s">
        <v>782</v>
      </c>
      <c r="I326" s="3" t="s">
        <v>287</v>
      </c>
      <c r="J326" s="3" t="s">
        <v>405</v>
      </c>
      <c r="K326" s="44">
        <f>Expenditures[[#This Row],[2019
 Total Budget]]-Expenditures[[#This Row],[Budget Adjustments]]</f>
        <v>500</v>
      </c>
      <c r="L326" s="42"/>
      <c r="M326" s="12">
        <v>500</v>
      </c>
      <c r="N326" s="12">
        <v>0</v>
      </c>
      <c r="O326" s="12">
        <v>0</v>
      </c>
      <c r="P326" s="12">
        <v>0</v>
      </c>
      <c r="Q326" s="36">
        <v>147.74</v>
      </c>
      <c r="R326" s="12">
        <v>0</v>
      </c>
      <c r="S326" s="12">
        <v>211.06</v>
      </c>
      <c r="T326" s="4" t="s">
        <v>16</v>
      </c>
      <c r="U326" s="4" t="s">
        <v>16</v>
      </c>
      <c r="V326" s="4" t="s">
        <v>16</v>
      </c>
    </row>
    <row r="327" spans="1:22" ht="11.1" customHeight="1" x14ac:dyDescent="0.2">
      <c r="A327" s="3" t="s">
        <v>17</v>
      </c>
      <c r="B327" s="3" t="s">
        <v>789</v>
      </c>
      <c r="C327" s="3" t="s">
        <v>407</v>
      </c>
      <c r="D327" s="3" t="s">
        <v>280</v>
      </c>
      <c r="E327" s="3" t="s">
        <v>281</v>
      </c>
      <c r="F327" s="3" t="s">
        <v>154</v>
      </c>
      <c r="G327" s="16" t="s">
        <v>1537</v>
      </c>
      <c r="H327" s="3" t="s">
        <v>782</v>
      </c>
      <c r="I327" s="3" t="s">
        <v>287</v>
      </c>
      <c r="J327" s="3" t="s">
        <v>408</v>
      </c>
      <c r="K327" s="44">
        <f>Expenditures[[#This Row],[2019
 Total Budget]]-Expenditures[[#This Row],[Budget Adjustments]]</f>
        <v>1100</v>
      </c>
      <c r="L327" s="42"/>
      <c r="M327" s="12">
        <v>1100</v>
      </c>
      <c r="N327" s="12">
        <v>0</v>
      </c>
      <c r="O327" s="12">
        <v>0</v>
      </c>
      <c r="P327" s="12">
        <v>0</v>
      </c>
      <c r="Q327" s="36">
        <v>889.97</v>
      </c>
      <c r="R327" s="12">
        <v>0</v>
      </c>
      <c r="S327" s="12">
        <v>884.39</v>
      </c>
      <c r="T327" s="4" t="s">
        <v>16</v>
      </c>
      <c r="U327" s="4" t="s">
        <v>16</v>
      </c>
      <c r="V327" s="4" t="s">
        <v>16</v>
      </c>
    </row>
    <row r="328" spans="1:22" ht="11.1" customHeight="1" x14ac:dyDescent="0.2">
      <c r="A328" s="3" t="s">
        <v>17</v>
      </c>
      <c r="B328" s="3" t="s">
        <v>790</v>
      </c>
      <c r="C328" s="3" t="s">
        <v>769</v>
      </c>
      <c r="D328" s="3" t="s">
        <v>280</v>
      </c>
      <c r="E328" s="3" t="s">
        <v>281</v>
      </c>
      <c r="F328" s="3" t="s">
        <v>154</v>
      </c>
      <c r="G328" s="16" t="s">
        <v>1537</v>
      </c>
      <c r="H328" s="3" t="s">
        <v>782</v>
      </c>
      <c r="I328" s="3" t="s">
        <v>287</v>
      </c>
      <c r="J328" s="3" t="s">
        <v>770</v>
      </c>
      <c r="K328" s="44">
        <f>Expenditures[[#This Row],[2019
 Total Budget]]-Expenditures[[#This Row],[Budget Adjustments]]</f>
        <v>3000</v>
      </c>
      <c r="L328" s="42"/>
      <c r="M328" s="12">
        <v>3000</v>
      </c>
      <c r="N328" s="12">
        <v>0</v>
      </c>
      <c r="O328" s="12">
        <v>0</v>
      </c>
      <c r="P328" s="12">
        <v>0</v>
      </c>
      <c r="Q328" s="36">
        <v>1751.01</v>
      </c>
      <c r="R328" s="12">
        <v>0</v>
      </c>
      <c r="S328" s="12">
        <v>0</v>
      </c>
      <c r="T328" s="4" t="s">
        <v>16</v>
      </c>
      <c r="U328" s="4" t="s">
        <v>16</v>
      </c>
      <c r="V328" s="4" t="s">
        <v>16</v>
      </c>
    </row>
    <row r="329" spans="1:22" ht="11.1" customHeight="1" x14ac:dyDescent="0.2">
      <c r="A329" s="3" t="s">
        <v>17</v>
      </c>
      <c r="B329" s="3" t="s">
        <v>791</v>
      </c>
      <c r="C329" s="3" t="s">
        <v>286</v>
      </c>
      <c r="D329" s="3" t="s">
        <v>280</v>
      </c>
      <c r="E329" s="3" t="s">
        <v>281</v>
      </c>
      <c r="F329" s="3" t="s">
        <v>154</v>
      </c>
      <c r="G329" s="16" t="s">
        <v>1537</v>
      </c>
      <c r="H329" s="3" t="s">
        <v>782</v>
      </c>
      <c r="I329" s="3" t="s">
        <v>287</v>
      </c>
      <c r="J329" s="3" t="s">
        <v>288</v>
      </c>
      <c r="K329" s="44">
        <f>Expenditures[[#This Row],[2019
 Total Budget]]-Expenditures[[#This Row],[Budget Adjustments]]</f>
        <v>100</v>
      </c>
      <c r="L329" s="42"/>
      <c r="M329" s="12">
        <v>100</v>
      </c>
      <c r="N329" s="12">
        <v>0</v>
      </c>
      <c r="O329" s="12">
        <v>0</v>
      </c>
      <c r="P329" s="12">
        <v>0</v>
      </c>
      <c r="Q329" s="36">
        <v>76.55</v>
      </c>
      <c r="R329" s="12">
        <v>0</v>
      </c>
      <c r="S329" s="12">
        <v>0</v>
      </c>
      <c r="T329" s="4" t="s">
        <v>16</v>
      </c>
      <c r="U329" s="4" t="s">
        <v>16</v>
      </c>
      <c r="V329" s="4" t="s">
        <v>16</v>
      </c>
    </row>
    <row r="330" spans="1:22" ht="11.1" customHeight="1" x14ac:dyDescent="0.2">
      <c r="A330" s="3" t="s">
        <v>17</v>
      </c>
      <c r="B330" s="3" t="s">
        <v>792</v>
      </c>
      <c r="C330" s="3" t="s">
        <v>411</v>
      </c>
      <c r="D330" s="3" t="s">
        <v>280</v>
      </c>
      <c r="E330" s="3" t="s">
        <v>281</v>
      </c>
      <c r="F330" s="3" t="s">
        <v>154</v>
      </c>
      <c r="G330" s="16" t="s">
        <v>1537</v>
      </c>
      <c r="H330" s="3" t="s">
        <v>782</v>
      </c>
      <c r="I330" s="3" t="s">
        <v>287</v>
      </c>
      <c r="J330" s="3" t="s">
        <v>412</v>
      </c>
      <c r="K330" s="44">
        <f>Expenditures[[#This Row],[2019
 Total Budget]]-Expenditures[[#This Row],[Budget Adjustments]]</f>
        <v>3182</v>
      </c>
      <c r="L330" s="42"/>
      <c r="M330" s="12">
        <v>3182</v>
      </c>
      <c r="N330" s="12">
        <v>928.03</v>
      </c>
      <c r="O330" s="12">
        <v>0</v>
      </c>
      <c r="P330" s="12">
        <v>999.48</v>
      </c>
      <c r="Q330" s="36">
        <v>4555.1499999999996</v>
      </c>
      <c r="R330" s="12">
        <v>824</v>
      </c>
      <c r="S330" s="12">
        <v>4868.1400000000003</v>
      </c>
      <c r="T330" s="4" t="s">
        <v>16</v>
      </c>
      <c r="U330" s="4" t="s">
        <v>16</v>
      </c>
      <c r="V330" s="4" t="s">
        <v>16</v>
      </c>
    </row>
    <row r="331" spans="1:22" ht="11.1" customHeight="1" x14ac:dyDescent="0.2">
      <c r="A331" s="3" t="s">
        <v>17</v>
      </c>
      <c r="B331" s="3" t="s">
        <v>793</v>
      </c>
      <c r="C331" s="3" t="s">
        <v>314</v>
      </c>
      <c r="D331" s="3" t="s">
        <v>280</v>
      </c>
      <c r="E331" s="3" t="s">
        <v>281</v>
      </c>
      <c r="F331" s="3" t="s">
        <v>154</v>
      </c>
      <c r="G331" s="16" t="s">
        <v>1537</v>
      </c>
      <c r="H331" s="3" t="s">
        <v>782</v>
      </c>
      <c r="I331" s="3" t="s">
        <v>287</v>
      </c>
      <c r="J331" s="3" t="s">
        <v>291</v>
      </c>
      <c r="K331" s="44">
        <f>Expenditures[[#This Row],[2019
 Total Budget]]-Expenditures[[#This Row],[Budget Adjustments]]</f>
        <v>360</v>
      </c>
      <c r="L331" s="42"/>
      <c r="M331" s="12">
        <v>360</v>
      </c>
      <c r="N331" s="12">
        <v>0</v>
      </c>
      <c r="O331" s="12">
        <v>0</v>
      </c>
      <c r="P331" s="12">
        <v>0</v>
      </c>
      <c r="Q331" s="36">
        <v>0</v>
      </c>
      <c r="R331" s="12">
        <v>56.08</v>
      </c>
      <c r="S331" s="12">
        <v>249.64</v>
      </c>
      <c r="T331" s="4" t="s">
        <v>16</v>
      </c>
      <c r="U331" s="4" t="s">
        <v>16</v>
      </c>
      <c r="V331" s="4" t="s">
        <v>16</v>
      </c>
    </row>
    <row r="332" spans="1:22" ht="11.1" customHeight="1" x14ac:dyDescent="0.2">
      <c r="A332" s="3" t="s">
        <v>17</v>
      </c>
      <c r="B332" s="3" t="s">
        <v>794</v>
      </c>
      <c r="C332" s="3" t="s">
        <v>293</v>
      </c>
      <c r="D332" s="3" t="s">
        <v>280</v>
      </c>
      <c r="E332" s="3" t="s">
        <v>281</v>
      </c>
      <c r="F332" s="3" t="s">
        <v>154</v>
      </c>
      <c r="G332" s="16" t="s">
        <v>1537</v>
      </c>
      <c r="H332" s="3" t="s">
        <v>782</v>
      </c>
      <c r="I332" s="3" t="s">
        <v>287</v>
      </c>
      <c r="J332" s="3" t="s">
        <v>294</v>
      </c>
      <c r="K332" s="44">
        <f>Expenditures[[#This Row],[2019
 Total Budget]]-Expenditures[[#This Row],[Budget Adjustments]]</f>
        <v>1010</v>
      </c>
      <c r="L332" s="42"/>
      <c r="M332" s="12">
        <v>1010</v>
      </c>
      <c r="N332" s="12">
        <v>0</v>
      </c>
      <c r="O332" s="12">
        <v>0</v>
      </c>
      <c r="P332" s="12">
        <v>219</v>
      </c>
      <c r="Q332" s="36">
        <v>483.32</v>
      </c>
      <c r="R332" s="12">
        <v>0</v>
      </c>
      <c r="S332" s="12">
        <v>471.82</v>
      </c>
      <c r="T332" s="4" t="s">
        <v>16</v>
      </c>
      <c r="U332" s="4" t="s">
        <v>16</v>
      </c>
      <c r="V332" s="4" t="s">
        <v>16</v>
      </c>
    </row>
    <row r="333" spans="1:22" ht="11.1" customHeight="1" x14ac:dyDescent="0.2">
      <c r="A333" s="3" t="s">
        <v>17</v>
      </c>
      <c r="B333" s="3" t="s">
        <v>795</v>
      </c>
      <c r="C333" s="3" t="s">
        <v>419</v>
      </c>
      <c r="D333" s="3" t="s">
        <v>280</v>
      </c>
      <c r="E333" s="3" t="s">
        <v>281</v>
      </c>
      <c r="F333" s="3" t="s">
        <v>154</v>
      </c>
      <c r="G333" s="16" t="s">
        <v>1537</v>
      </c>
      <c r="H333" s="3" t="s">
        <v>782</v>
      </c>
      <c r="I333" s="3" t="s">
        <v>287</v>
      </c>
      <c r="J333" s="3" t="s">
        <v>420</v>
      </c>
      <c r="K333" s="44">
        <f>Expenditures[[#This Row],[2019
 Total Budget]]-Expenditures[[#This Row],[Budget Adjustments]]</f>
        <v>250</v>
      </c>
      <c r="L333" s="42"/>
      <c r="M333" s="12">
        <v>250</v>
      </c>
      <c r="N333" s="12">
        <v>0</v>
      </c>
      <c r="O333" s="12">
        <v>0</v>
      </c>
      <c r="P333" s="12">
        <v>0</v>
      </c>
      <c r="Q333" s="36">
        <v>0</v>
      </c>
      <c r="R333" s="12">
        <v>0</v>
      </c>
      <c r="S333" s="12">
        <v>0</v>
      </c>
      <c r="T333" s="4" t="s">
        <v>16</v>
      </c>
      <c r="U333" s="4" t="s">
        <v>16</v>
      </c>
      <c r="V333" s="4" t="s">
        <v>16</v>
      </c>
    </row>
    <row r="334" spans="1:22" ht="11.1" customHeight="1" x14ac:dyDescent="0.2">
      <c r="A334" s="3" t="s">
        <v>17</v>
      </c>
      <c r="B334" s="3" t="s">
        <v>796</v>
      </c>
      <c r="C334" s="3" t="s">
        <v>296</v>
      </c>
      <c r="D334" s="3" t="s">
        <v>280</v>
      </c>
      <c r="E334" s="3" t="s">
        <v>281</v>
      </c>
      <c r="F334" s="3" t="s">
        <v>154</v>
      </c>
      <c r="G334" s="16" t="s">
        <v>1537</v>
      </c>
      <c r="H334" s="3" t="s">
        <v>782</v>
      </c>
      <c r="I334" s="3" t="s">
        <v>287</v>
      </c>
      <c r="J334" s="3" t="s">
        <v>297</v>
      </c>
      <c r="K334" s="44">
        <f>Expenditures[[#This Row],[2019
 Total Budget]]-Expenditures[[#This Row],[Budget Adjustments]]</f>
        <v>350</v>
      </c>
      <c r="L334" s="42"/>
      <c r="M334" s="12">
        <v>350</v>
      </c>
      <c r="N334" s="12">
        <v>0</v>
      </c>
      <c r="O334" s="12">
        <v>0</v>
      </c>
      <c r="P334" s="12">
        <v>0</v>
      </c>
      <c r="Q334" s="36">
        <v>0</v>
      </c>
      <c r="R334" s="12">
        <v>0</v>
      </c>
      <c r="S334" s="12">
        <v>0</v>
      </c>
      <c r="T334" s="4" t="s">
        <v>16</v>
      </c>
      <c r="U334" s="4" t="s">
        <v>16</v>
      </c>
      <c r="V334" s="4" t="s">
        <v>16</v>
      </c>
    </row>
    <row r="335" spans="1:22" ht="11.1" customHeight="1" x14ac:dyDescent="0.2">
      <c r="A335" s="3" t="s">
        <v>17</v>
      </c>
      <c r="B335" s="3" t="s">
        <v>797</v>
      </c>
      <c r="C335" s="3" t="s">
        <v>302</v>
      </c>
      <c r="D335" s="3" t="s">
        <v>280</v>
      </c>
      <c r="E335" s="3" t="s">
        <v>281</v>
      </c>
      <c r="F335" s="3" t="s">
        <v>154</v>
      </c>
      <c r="G335" s="16" t="s">
        <v>1537</v>
      </c>
      <c r="H335" s="3" t="s">
        <v>782</v>
      </c>
      <c r="I335" s="3" t="s">
        <v>303</v>
      </c>
      <c r="J335" s="3" t="s">
        <v>304</v>
      </c>
      <c r="K335" s="44">
        <f>Expenditures[[#This Row],[2019
 Total Budget]]-Expenditures[[#This Row],[Budget Adjustments]]</f>
        <v>7681.08</v>
      </c>
      <c r="L335" s="42"/>
      <c r="M335" s="12">
        <v>7681.08</v>
      </c>
      <c r="N335" s="12">
        <v>149.86000000000001</v>
      </c>
      <c r="O335" s="12">
        <v>0</v>
      </c>
      <c r="P335" s="12">
        <v>161.88999999999999</v>
      </c>
      <c r="Q335" s="36">
        <v>5774</v>
      </c>
      <c r="R335" s="12">
        <v>0</v>
      </c>
      <c r="S335" s="12">
        <v>5414.03</v>
      </c>
      <c r="T335" s="4" t="s">
        <v>16</v>
      </c>
      <c r="U335" s="4" t="s">
        <v>16</v>
      </c>
      <c r="V335" s="4" t="s">
        <v>16</v>
      </c>
    </row>
    <row r="336" spans="1:22" ht="11.1" customHeight="1" x14ac:dyDescent="0.2">
      <c r="A336" s="3" t="s">
        <v>17</v>
      </c>
      <c r="B336" s="3" t="s">
        <v>798</v>
      </c>
      <c r="C336" s="3" t="s">
        <v>279</v>
      </c>
      <c r="D336" s="3" t="s">
        <v>280</v>
      </c>
      <c r="E336" s="3" t="s">
        <v>281</v>
      </c>
      <c r="F336" s="3" t="s">
        <v>154</v>
      </c>
      <c r="G336" s="16" t="s">
        <v>1537</v>
      </c>
      <c r="H336" s="3" t="s">
        <v>799</v>
      </c>
      <c r="I336" s="3" t="s">
        <v>283</v>
      </c>
      <c r="J336" s="3" t="s">
        <v>284</v>
      </c>
      <c r="K336" s="44">
        <f>Expenditures[[#This Row],[2019
 Total Budget]]-Expenditures[[#This Row],[Budget Adjustments]]</f>
        <v>8925</v>
      </c>
      <c r="L336" s="42"/>
      <c r="M336" s="12">
        <v>8925</v>
      </c>
      <c r="N336" s="12">
        <v>2018.24</v>
      </c>
      <c r="O336" s="12">
        <v>0</v>
      </c>
      <c r="P336" s="12">
        <v>2169.36</v>
      </c>
      <c r="Q336" s="36">
        <v>8549.33</v>
      </c>
      <c r="R336" s="12">
        <v>837.43</v>
      </c>
      <c r="S336" s="12">
        <v>8054.59</v>
      </c>
      <c r="T336" s="4" t="s">
        <v>16</v>
      </c>
      <c r="U336" s="4" t="s">
        <v>16</v>
      </c>
      <c r="V336" s="4" t="s">
        <v>16</v>
      </c>
    </row>
    <row r="337" spans="1:22" ht="11.1" customHeight="1" x14ac:dyDescent="0.2">
      <c r="A337" s="3" t="s">
        <v>17</v>
      </c>
      <c r="B337" s="3" t="s">
        <v>800</v>
      </c>
      <c r="C337" s="3" t="s">
        <v>329</v>
      </c>
      <c r="D337" s="3" t="s">
        <v>280</v>
      </c>
      <c r="E337" s="3" t="s">
        <v>281</v>
      </c>
      <c r="F337" s="3" t="s">
        <v>154</v>
      </c>
      <c r="G337" s="16" t="s">
        <v>1537</v>
      </c>
      <c r="H337" s="3" t="s">
        <v>799</v>
      </c>
      <c r="I337" s="3" t="s">
        <v>283</v>
      </c>
      <c r="J337" s="3" t="s">
        <v>330</v>
      </c>
      <c r="K337" s="44">
        <f>Expenditures[[#This Row],[2019
 Total Budget]]-Expenditures[[#This Row],[Budget Adjustments]]</f>
        <v>0</v>
      </c>
      <c r="L337" s="42"/>
      <c r="M337" s="12">
        <v>0</v>
      </c>
      <c r="N337" s="12">
        <v>0</v>
      </c>
      <c r="O337" s="12">
        <v>0</v>
      </c>
      <c r="P337" s="12">
        <v>0</v>
      </c>
      <c r="Q337" s="36">
        <v>0</v>
      </c>
      <c r="R337" s="12">
        <v>0</v>
      </c>
      <c r="S337" s="12">
        <v>0</v>
      </c>
      <c r="T337" s="4" t="s">
        <v>16</v>
      </c>
      <c r="U337" s="4" t="s">
        <v>16</v>
      </c>
      <c r="V337" s="4" t="s">
        <v>16</v>
      </c>
    </row>
    <row r="338" spans="1:22" ht="11.1" customHeight="1" x14ac:dyDescent="0.2">
      <c r="A338" s="3" t="s">
        <v>17</v>
      </c>
      <c r="B338" s="3" t="s">
        <v>801</v>
      </c>
      <c r="C338" s="3" t="s">
        <v>802</v>
      </c>
      <c r="D338" s="3" t="s">
        <v>280</v>
      </c>
      <c r="E338" s="3" t="s">
        <v>281</v>
      </c>
      <c r="F338" s="3" t="s">
        <v>154</v>
      </c>
      <c r="G338" s="16" t="s">
        <v>1537</v>
      </c>
      <c r="H338" s="3" t="s">
        <v>799</v>
      </c>
      <c r="I338" s="3" t="s">
        <v>287</v>
      </c>
      <c r="J338" s="3" t="s">
        <v>350</v>
      </c>
      <c r="K338" s="44">
        <f>Expenditures[[#This Row],[2019
 Total Budget]]-Expenditures[[#This Row],[Budget Adjustments]]</f>
        <v>150</v>
      </c>
      <c r="L338" s="42"/>
      <c r="M338" s="12">
        <v>150</v>
      </c>
      <c r="N338" s="12">
        <v>0</v>
      </c>
      <c r="O338" s="12">
        <v>0</v>
      </c>
      <c r="P338" s="12">
        <v>0</v>
      </c>
      <c r="Q338" s="36">
        <v>0</v>
      </c>
      <c r="R338" s="12">
        <v>0</v>
      </c>
      <c r="S338" s="12">
        <v>0</v>
      </c>
      <c r="T338" s="4" t="s">
        <v>16</v>
      </c>
      <c r="U338" s="4" t="s">
        <v>16</v>
      </c>
      <c r="V338" s="4" t="s">
        <v>16</v>
      </c>
    </row>
    <row r="339" spans="1:22" ht="11.1" customHeight="1" x14ac:dyDescent="0.2">
      <c r="A339" s="3" t="s">
        <v>17</v>
      </c>
      <c r="B339" s="3" t="s">
        <v>803</v>
      </c>
      <c r="C339" s="3" t="s">
        <v>286</v>
      </c>
      <c r="D339" s="3" t="s">
        <v>280</v>
      </c>
      <c r="E339" s="3" t="s">
        <v>281</v>
      </c>
      <c r="F339" s="3" t="s">
        <v>154</v>
      </c>
      <c r="G339" s="16" t="s">
        <v>1537</v>
      </c>
      <c r="H339" s="3" t="s">
        <v>799</v>
      </c>
      <c r="I339" s="3" t="s">
        <v>287</v>
      </c>
      <c r="J339" s="3" t="s">
        <v>288</v>
      </c>
      <c r="K339" s="44">
        <f>Expenditures[[#This Row],[2019
 Total Budget]]-Expenditures[[#This Row],[Budget Adjustments]]</f>
        <v>200</v>
      </c>
      <c r="L339" s="42"/>
      <c r="M339" s="12">
        <v>200</v>
      </c>
      <c r="N339" s="12">
        <v>0</v>
      </c>
      <c r="O339" s="12">
        <v>0</v>
      </c>
      <c r="P339" s="12">
        <v>0</v>
      </c>
      <c r="Q339" s="36">
        <v>0</v>
      </c>
      <c r="R339" s="12">
        <v>0</v>
      </c>
      <c r="S339" s="12">
        <v>0</v>
      </c>
      <c r="T339" s="4" t="s">
        <v>16</v>
      </c>
      <c r="U339" s="4" t="s">
        <v>16</v>
      </c>
      <c r="V339" s="4" t="s">
        <v>16</v>
      </c>
    </row>
    <row r="340" spans="1:22" ht="11.1" customHeight="1" x14ac:dyDescent="0.2">
      <c r="A340" s="3" t="s">
        <v>17</v>
      </c>
      <c r="B340" s="3" t="s">
        <v>804</v>
      </c>
      <c r="C340" s="3" t="s">
        <v>293</v>
      </c>
      <c r="D340" s="3" t="s">
        <v>280</v>
      </c>
      <c r="E340" s="3" t="s">
        <v>281</v>
      </c>
      <c r="F340" s="3" t="s">
        <v>154</v>
      </c>
      <c r="G340" s="16" t="s">
        <v>1537</v>
      </c>
      <c r="H340" s="3" t="s">
        <v>799</v>
      </c>
      <c r="I340" s="3" t="s">
        <v>287</v>
      </c>
      <c r="J340" s="3" t="s">
        <v>294</v>
      </c>
      <c r="K340" s="44">
        <f>Expenditures[[#This Row],[2019
 Total Budget]]-Expenditures[[#This Row],[Budget Adjustments]]</f>
        <v>22457.25</v>
      </c>
      <c r="L340" s="42"/>
      <c r="M340" s="12">
        <v>22457.25</v>
      </c>
      <c r="N340" s="12">
        <v>0</v>
      </c>
      <c r="O340" s="12">
        <v>0</v>
      </c>
      <c r="P340" s="12">
        <v>0</v>
      </c>
      <c r="Q340" s="36">
        <v>18609</v>
      </c>
      <c r="R340" s="12">
        <v>637.5</v>
      </c>
      <c r="S340" s="12">
        <v>21743.74</v>
      </c>
      <c r="T340" s="4" t="s">
        <v>16</v>
      </c>
      <c r="U340" s="4" t="s">
        <v>16</v>
      </c>
      <c r="V340" s="4" t="s">
        <v>16</v>
      </c>
    </row>
    <row r="341" spans="1:22" ht="11.1" customHeight="1" x14ac:dyDescent="0.2">
      <c r="A341" s="3" t="s">
        <v>17</v>
      </c>
      <c r="B341" s="3" t="s">
        <v>805</v>
      </c>
      <c r="C341" s="3" t="s">
        <v>302</v>
      </c>
      <c r="D341" s="3" t="s">
        <v>280</v>
      </c>
      <c r="E341" s="3" t="s">
        <v>281</v>
      </c>
      <c r="F341" s="3" t="s">
        <v>154</v>
      </c>
      <c r="G341" s="16" t="s">
        <v>1537</v>
      </c>
      <c r="H341" s="3" t="s">
        <v>799</v>
      </c>
      <c r="I341" s="3" t="s">
        <v>303</v>
      </c>
      <c r="J341" s="3" t="s">
        <v>304</v>
      </c>
      <c r="K341" s="44">
        <f>Expenditures[[#This Row],[2019
 Total Budget]]-Expenditures[[#This Row],[Budget Adjustments]]</f>
        <v>682.76</v>
      </c>
      <c r="L341" s="42"/>
      <c r="M341" s="12">
        <v>682.76</v>
      </c>
      <c r="N341" s="12">
        <v>149.86000000000001</v>
      </c>
      <c r="O341" s="12">
        <v>0</v>
      </c>
      <c r="P341" s="12">
        <v>161.88999999999999</v>
      </c>
      <c r="Q341" s="36">
        <v>635.86</v>
      </c>
      <c r="R341" s="12">
        <v>61.84</v>
      </c>
      <c r="S341" s="12">
        <v>549.84</v>
      </c>
      <c r="T341" s="4" t="s">
        <v>16</v>
      </c>
      <c r="U341" s="4" t="s">
        <v>16</v>
      </c>
      <c r="V341" s="4" t="s">
        <v>16</v>
      </c>
    </row>
    <row r="342" spans="1:22" ht="11.1" customHeight="1" x14ac:dyDescent="0.2">
      <c r="A342" s="3" t="s">
        <v>17</v>
      </c>
      <c r="B342" s="3" t="s">
        <v>806</v>
      </c>
      <c r="C342" s="3" t="s">
        <v>279</v>
      </c>
      <c r="D342" s="3" t="s">
        <v>280</v>
      </c>
      <c r="E342" s="3" t="s">
        <v>281</v>
      </c>
      <c r="F342" s="3" t="s">
        <v>154</v>
      </c>
      <c r="G342" s="16" t="s">
        <v>1537</v>
      </c>
      <c r="H342" s="3" t="s">
        <v>807</v>
      </c>
      <c r="I342" s="3" t="s">
        <v>283</v>
      </c>
      <c r="J342" s="3" t="s">
        <v>284</v>
      </c>
      <c r="K342" s="44">
        <f>Expenditures[[#This Row],[2019
 Total Budget]]-Expenditures[[#This Row],[Budget Adjustments]]</f>
        <v>10710</v>
      </c>
      <c r="L342" s="42"/>
      <c r="M342" s="12">
        <v>10710</v>
      </c>
      <c r="N342" s="12">
        <v>2419.13</v>
      </c>
      <c r="O342" s="12">
        <v>0</v>
      </c>
      <c r="P342" s="12">
        <v>2603.04</v>
      </c>
      <c r="Q342" s="36">
        <v>10258.41</v>
      </c>
      <c r="R342" s="12">
        <v>837.43</v>
      </c>
      <c r="S342" s="12">
        <v>9498</v>
      </c>
      <c r="T342" s="4" t="s">
        <v>16</v>
      </c>
      <c r="U342" s="4" t="s">
        <v>16</v>
      </c>
      <c r="V342" s="4" t="s">
        <v>16</v>
      </c>
    </row>
    <row r="343" spans="1:22" ht="11.1" customHeight="1" x14ac:dyDescent="0.2">
      <c r="A343" s="3" t="s">
        <v>17</v>
      </c>
      <c r="B343" s="3" t="s">
        <v>808</v>
      </c>
      <c r="C343" s="3" t="s">
        <v>691</v>
      </c>
      <c r="D343" s="3" t="s">
        <v>280</v>
      </c>
      <c r="E343" s="3" t="s">
        <v>281</v>
      </c>
      <c r="F343" s="3" t="s">
        <v>154</v>
      </c>
      <c r="G343" s="16" t="s">
        <v>1537</v>
      </c>
      <c r="H343" s="3" t="s">
        <v>807</v>
      </c>
      <c r="I343" s="3" t="s">
        <v>283</v>
      </c>
      <c r="J343" s="3" t="s">
        <v>692</v>
      </c>
      <c r="K343" s="44">
        <f>Expenditures[[#This Row],[2019
 Total Budget]]-Expenditures[[#This Row],[Budget Adjustments]]</f>
        <v>60180.5</v>
      </c>
      <c r="L343" s="42"/>
      <c r="M343" s="12">
        <v>60180.5</v>
      </c>
      <c r="N343" s="12">
        <v>0</v>
      </c>
      <c r="O343" s="12">
        <v>0</v>
      </c>
      <c r="P343" s="12">
        <v>0</v>
      </c>
      <c r="Q343" s="36">
        <v>48105.14</v>
      </c>
      <c r="R343" s="12">
        <v>0</v>
      </c>
      <c r="S343" s="12">
        <v>45074.6</v>
      </c>
      <c r="T343" s="4" t="s">
        <v>16</v>
      </c>
      <c r="U343" s="4" t="s">
        <v>16</v>
      </c>
      <c r="V343" s="4" t="s">
        <v>16</v>
      </c>
    </row>
    <row r="344" spans="1:22" ht="11.1" customHeight="1" x14ac:dyDescent="0.2">
      <c r="A344" s="3" t="s">
        <v>17</v>
      </c>
      <c r="B344" s="3" t="s">
        <v>809</v>
      </c>
      <c r="C344" s="3" t="s">
        <v>329</v>
      </c>
      <c r="D344" s="3" t="s">
        <v>280</v>
      </c>
      <c r="E344" s="3" t="s">
        <v>281</v>
      </c>
      <c r="F344" s="3" t="s">
        <v>154</v>
      </c>
      <c r="G344" s="16" t="s">
        <v>1537</v>
      </c>
      <c r="H344" s="3" t="s">
        <v>807</v>
      </c>
      <c r="I344" s="3" t="s">
        <v>283</v>
      </c>
      <c r="J344" s="3" t="s">
        <v>330</v>
      </c>
      <c r="K344" s="44">
        <f>Expenditures[[#This Row],[2019
 Total Budget]]-Expenditures[[#This Row],[Budget Adjustments]]</f>
        <v>1320</v>
      </c>
      <c r="L344" s="42"/>
      <c r="M344" s="12">
        <v>1320</v>
      </c>
      <c r="N344" s="12">
        <v>0</v>
      </c>
      <c r="O344" s="12">
        <v>0</v>
      </c>
      <c r="P344" s="12">
        <v>0</v>
      </c>
      <c r="Q344" s="36">
        <v>391.88</v>
      </c>
      <c r="R344" s="12">
        <v>0</v>
      </c>
      <c r="S344" s="12">
        <v>268.13</v>
      </c>
      <c r="T344" s="4" t="s">
        <v>16</v>
      </c>
      <c r="U344" s="4" t="s">
        <v>16</v>
      </c>
      <c r="V344" s="4" t="s">
        <v>16</v>
      </c>
    </row>
    <row r="345" spans="1:22" ht="11.1" customHeight="1" x14ac:dyDescent="0.2">
      <c r="A345" s="3" t="s">
        <v>17</v>
      </c>
      <c r="B345" s="3" t="s">
        <v>810</v>
      </c>
      <c r="C345" s="3" t="s">
        <v>349</v>
      </c>
      <c r="D345" s="3" t="s">
        <v>280</v>
      </c>
      <c r="E345" s="3" t="s">
        <v>281</v>
      </c>
      <c r="F345" s="3" t="s">
        <v>154</v>
      </c>
      <c r="G345" s="16" t="s">
        <v>1537</v>
      </c>
      <c r="H345" s="3" t="s">
        <v>807</v>
      </c>
      <c r="I345" s="3" t="s">
        <v>287</v>
      </c>
      <c r="J345" s="3" t="s">
        <v>350</v>
      </c>
      <c r="K345" s="44">
        <f>Expenditures[[#This Row],[2019
 Total Budget]]-Expenditures[[#This Row],[Budget Adjustments]]</f>
        <v>2580</v>
      </c>
      <c r="L345" s="42"/>
      <c r="M345" s="12">
        <v>2580</v>
      </c>
      <c r="N345" s="12">
        <v>0</v>
      </c>
      <c r="O345" s="12">
        <v>0</v>
      </c>
      <c r="P345" s="12">
        <v>0</v>
      </c>
      <c r="Q345" s="36">
        <v>2825.36</v>
      </c>
      <c r="R345" s="12">
        <v>0</v>
      </c>
      <c r="S345" s="12">
        <v>2112.41</v>
      </c>
      <c r="T345" s="4" t="s">
        <v>16</v>
      </c>
      <c r="U345" s="4" t="s">
        <v>16</v>
      </c>
      <c r="V345" s="4" t="s">
        <v>16</v>
      </c>
    </row>
    <row r="346" spans="1:22" ht="11.1" customHeight="1" x14ac:dyDescent="0.2">
      <c r="A346" s="3" t="s">
        <v>17</v>
      </c>
      <c r="B346" s="3" t="s">
        <v>811</v>
      </c>
      <c r="C346" s="3" t="s">
        <v>407</v>
      </c>
      <c r="D346" s="3" t="s">
        <v>280</v>
      </c>
      <c r="E346" s="3" t="s">
        <v>281</v>
      </c>
      <c r="F346" s="3" t="s">
        <v>154</v>
      </c>
      <c r="G346" s="16" t="s">
        <v>1537</v>
      </c>
      <c r="H346" s="3" t="s">
        <v>807</v>
      </c>
      <c r="I346" s="3" t="s">
        <v>287</v>
      </c>
      <c r="J346" s="3" t="s">
        <v>408</v>
      </c>
      <c r="K346" s="44">
        <f>Expenditures[[#This Row],[2019
 Total Budget]]-Expenditures[[#This Row],[Budget Adjustments]]</f>
        <v>1551</v>
      </c>
      <c r="L346" s="42"/>
      <c r="M346" s="12">
        <v>1551</v>
      </c>
      <c r="N346" s="12">
        <v>0</v>
      </c>
      <c r="O346" s="12">
        <v>0</v>
      </c>
      <c r="P346" s="12">
        <v>0</v>
      </c>
      <c r="Q346" s="36">
        <v>1424</v>
      </c>
      <c r="R346" s="12">
        <v>0</v>
      </c>
      <c r="S346" s="12">
        <v>1377.5</v>
      </c>
      <c r="T346" s="4" t="s">
        <v>16</v>
      </c>
      <c r="U346" s="4" t="s">
        <v>16</v>
      </c>
      <c r="V346" s="4" t="s">
        <v>16</v>
      </c>
    </row>
    <row r="347" spans="1:22" ht="11.1" customHeight="1" x14ac:dyDescent="0.2">
      <c r="A347" s="3" t="s">
        <v>17</v>
      </c>
      <c r="B347" s="3" t="s">
        <v>812</v>
      </c>
      <c r="C347" s="3" t="s">
        <v>286</v>
      </c>
      <c r="D347" s="3" t="s">
        <v>280</v>
      </c>
      <c r="E347" s="3" t="s">
        <v>281</v>
      </c>
      <c r="F347" s="3" t="s">
        <v>154</v>
      </c>
      <c r="G347" s="16" t="s">
        <v>1537</v>
      </c>
      <c r="H347" s="3" t="s">
        <v>807</v>
      </c>
      <c r="I347" s="3" t="s">
        <v>287</v>
      </c>
      <c r="J347" s="3" t="s">
        <v>288</v>
      </c>
      <c r="K347" s="44">
        <f>Expenditures[[#This Row],[2019
 Total Budget]]-Expenditures[[#This Row],[Budget Adjustments]]</f>
        <v>200</v>
      </c>
      <c r="L347" s="42"/>
      <c r="M347" s="12">
        <v>200</v>
      </c>
      <c r="N347" s="12">
        <v>0</v>
      </c>
      <c r="O347" s="12">
        <v>0</v>
      </c>
      <c r="P347" s="12">
        <v>0</v>
      </c>
      <c r="Q347" s="36">
        <v>50.52</v>
      </c>
      <c r="R347" s="12">
        <v>0</v>
      </c>
      <c r="S347" s="12">
        <v>31.3</v>
      </c>
      <c r="T347" s="4" t="s">
        <v>16</v>
      </c>
      <c r="U347" s="4" t="s">
        <v>16</v>
      </c>
      <c r="V347" s="4" t="s">
        <v>16</v>
      </c>
    </row>
    <row r="348" spans="1:22" ht="11.1" customHeight="1" x14ac:dyDescent="0.2">
      <c r="A348" s="3" t="s">
        <v>17</v>
      </c>
      <c r="B348" s="3" t="s">
        <v>813</v>
      </c>
      <c r="C348" s="3" t="s">
        <v>314</v>
      </c>
      <c r="D348" s="3" t="s">
        <v>280</v>
      </c>
      <c r="E348" s="3" t="s">
        <v>281</v>
      </c>
      <c r="F348" s="3" t="s">
        <v>154</v>
      </c>
      <c r="G348" s="16" t="s">
        <v>1537</v>
      </c>
      <c r="H348" s="3" t="s">
        <v>807</v>
      </c>
      <c r="I348" s="3" t="s">
        <v>287</v>
      </c>
      <c r="J348" s="3" t="s">
        <v>291</v>
      </c>
      <c r="K348" s="44">
        <f>Expenditures[[#This Row],[2019
 Total Budget]]-Expenditures[[#This Row],[Budget Adjustments]]</f>
        <v>135</v>
      </c>
      <c r="L348" s="42"/>
      <c r="M348" s="12">
        <v>135</v>
      </c>
      <c r="N348" s="12">
        <v>0</v>
      </c>
      <c r="O348" s="12">
        <v>0</v>
      </c>
      <c r="P348" s="12">
        <v>0</v>
      </c>
      <c r="Q348" s="36">
        <v>0</v>
      </c>
      <c r="R348" s="12">
        <v>0</v>
      </c>
      <c r="S348" s="12">
        <v>200</v>
      </c>
      <c r="T348" s="4" t="s">
        <v>16</v>
      </c>
      <c r="U348" s="4" t="s">
        <v>16</v>
      </c>
      <c r="V348" s="4" t="s">
        <v>16</v>
      </c>
    </row>
    <row r="349" spans="1:22" ht="11.1" customHeight="1" x14ac:dyDescent="0.2">
      <c r="A349" s="3" t="s">
        <v>17</v>
      </c>
      <c r="B349" s="3" t="s">
        <v>814</v>
      </c>
      <c r="C349" s="3" t="s">
        <v>293</v>
      </c>
      <c r="D349" s="3" t="s">
        <v>280</v>
      </c>
      <c r="E349" s="3" t="s">
        <v>281</v>
      </c>
      <c r="F349" s="3" t="s">
        <v>154</v>
      </c>
      <c r="G349" s="16" t="s">
        <v>1537</v>
      </c>
      <c r="H349" s="3" t="s">
        <v>807</v>
      </c>
      <c r="I349" s="3" t="s">
        <v>287</v>
      </c>
      <c r="J349" s="3" t="s">
        <v>294</v>
      </c>
      <c r="K349" s="44">
        <f>Expenditures[[#This Row],[2019
 Total Budget]]-Expenditures[[#This Row],[Budget Adjustments]]</f>
        <v>24650</v>
      </c>
      <c r="L349" s="42"/>
      <c r="M349" s="12">
        <v>24650</v>
      </c>
      <c r="N349" s="12">
        <v>1976.35</v>
      </c>
      <c r="O349" s="12">
        <v>0</v>
      </c>
      <c r="P349" s="12">
        <v>0</v>
      </c>
      <c r="Q349" s="36">
        <v>21474.75</v>
      </c>
      <c r="R349" s="12">
        <v>0</v>
      </c>
      <c r="S349" s="12">
        <v>22045.18</v>
      </c>
      <c r="T349" s="4" t="s">
        <v>16</v>
      </c>
      <c r="U349" s="4" t="s">
        <v>16</v>
      </c>
      <c r="V349" s="4" t="s">
        <v>16</v>
      </c>
    </row>
    <row r="350" spans="1:22" ht="11.1" customHeight="1" x14ac:dyDescent="0.2">
      <c r="A350" s="3" t="s">
        <v>17</v>
      </c>
      <c r="B350" s="3" t="s">
        <v>815</v>
      </c>
      <c r="C350" s="3" t="s">
        <v>572</v>
      </c>
      <c r="D350" s="3" t="s">
        <v>280</v>
      </c>
      <c r="E350" s="3" t="s">
        <v>281</v>
      </c>
      <c r="F350" s="3" t="s">
        <v>154</v>
      </c>
      <c r="G350" s="16" t="s">
        <v>1537</v>
      </c>
      <c r="H350" s="3" t="s">
        <v>807</v>
      </c>
      <c r="I350" s="3" t="s">
        <v>287</v>
      </c>
      <c r="J350" s="3" t="s">
        <v>356</v>
      </c>
      <c r="K350" s="44">
        <f>Expenditures[[#This Row],[2019
 Total Budget]]-Expenditures[[#This Row],[Budget Adjustments]]</f>
        <v>4000</v>
      </c>
      <c r="L350" s="42"/>
      <c r="M350" s="12">
        <v>4000</v>
      </c>
      <c r="N350" s="12">
        <v>3900</v>
      </c>
      <c r="O350" s="12">
        <v>0</v>
      </c>
      <c r="P350" s="12">
        <v>0</v>
      </c>
      <c r="Q350" s="36">
        <v>3900</v>
      </c>
      <c r="R350" s="12">
        <v>0</v>
      </c>
      <c r="S350" s="12">
        <v>0</v>
      </c>
      <c r="T350" s="4" t="s">
        <v>16</v>
      </c>
      <c r="U350" s="4" t="s">
        <v>16</v>
      </c>
      <c r="V350" s="4" t="s">
        <v>16</v>
      </c>
    </row>
    <row r="351" spans="1:22" ht="11.1" customHeight="1" x14ac:dyDescent="0.2">
      <c r="A351" s="3" t="s">
        <v>17</v>
      </c>
      <c r="B351" s="3" t="s">
        <v>816</v>
      </c>
      <c r="C351" s="3" t="s">
        <v>296</v>
      </c>
      <c r="D351" s="3" t="s">
        <v>280</v>
      </c>
      <c r="E351" s="3" t="s">
        <v>281</v>
      </c>
      <c r="F351" s="3" t="s">
        <v>154</v>
      </c>
      <c r="G351" s="16" t="s">
        <v>1537</v>
      </c>
      <c r="H351" s="3" t="s">
        <v>807</v>
      </c>
      <c r="I351" s="3" t="s">
        <v>287</v>
      </c>
      <c r="J351" s="3" t="s">
        <v>297</v>
      </c>
      <c r="K351" s="44">
        <f>Expenditures[[#This Row],[2019
 Total Budget]]-Expenditures[[#This Row],[Budget Adjustments]]</f>
        <v>900</v>
      </c>
      <c r="L351" s="42"/>
      <c r="M351" s="12">
        <v>900</v>
      </c>
      <c r="N351" s="12">
        <v>610</v>
      </c>
      <c r="O351" s="12">
        <v>0</v>
      </c>
      <c r="P351" s="12">
        <v>0</v>
      </c>
      <c r="Q351" s="36">
        <v>311.44</v>
      </c>
      <c r="R351" s="12">
        <v>0</v>
      </c>
      <c r="S351" s="12">
        <v>649.91</v>
      </c>
      <c r="T351" s="4" t="s">
        <v>16</v>
      </c>
      <c r="U351" s="4" t="s">
        <v>16</v>
      </c>
      <c r="V351" s="4" t="s">
        <v>16</v>
      </c>
    </row>
    <row r="352" spans="1:22" ht="11.1" customHeight="1" x14ac:dyDescent="0.2">
      <c r="A352" s="3" t="s">
        <v>17</v>
      </c>
      <c r="B352" s="3" t="s">
        <v>817</v>
      </c>
      <c r="C352" s="3" t="s">
        <v>322</v>
      </c>
      <c r="D352" s="3" t="s">
        <v>280</v>
      </c>
      <c r="E352" s="3" t="s">
        <v>281</v>
      </c>
      <c r="F352" s="3" t="s">
        <v>154</v>
      </c>
      <c r="G352" s="16" t="s">
        <v>1537</v>
      </c>
      <c r="H352" s="3" t="s">
        <v>807</v>
      </c>
      <c r="I352" s="3" t="s">
        <v>287</v>
      </c>
      <c r="J352" s="3" t="s">
        <v>323</v>
      </c>
      <c r="K352" s="44">
        <f>Expenditures[[#This Row],[2019
 Total Budget]]-Expenditures[[#This Row],[Budget Adjustments]]</f>
        <v>800</v>
      </c>
      <c r="L352" s="42"/>
      <c r="M352" s="12">
        <v>800</v>
      </c>
      <c r="N352" s="12">
        <v>0</v>
      </c>
      <c r="O352" s="12">
        <v>0</v>
      </c>
      <c r="P352" s="12">
        <v>0</v>
      </c>
      <c r="Q352" s="36">
        <v>747.36</v>
      </c>
      <c r="R352" s="12">
        <v>0</v>
      </c>
      <c r="S352" s="12">
        <v>639.22</v>
      </c>
      <c r="T352" s="4" t="s">
        <v>16</v>
      </c>
      <c r="U352" s="4" t="s">
        <v>16</v>
      </c>
      <c r="V352" s="4" t="s">
        <v>16</v>
      </c>
    </row>
    <row r="353" spans="1:22" ht="11.1" customHeight="1" x14ac:dyDescent="0.2">
      <c r="A353" s="3" t="s">
        <v>17</v>
      </c>
      <c r="B353" s="3" t="s">
        <v>818</v>
      </c>
      <c r="C353" s="3" t="s">
        <v>302</v>
      </c>
      <c r="D353" s="3" t="s">
        <v>280</v>
      </c>
      <c r="E353" s="3" t="s">
        <v>281</v>
      </c>
      <c r="F353" s="3" t="s">
        <v>154</v>
      </c>
      <c r="G353" s="16" t="s">
        <v>1537</v>
      </c>
      <c r="H353" s="3" t="s">
        <v>807</v>
      </c>
      <c r="I353" s="3" t="s">
        <v>303</v>
      </c>
      <c r="J353" s="3" t="s">
        <v>304</v>
      </c>
      <c r="K353" s="44">
        <f>Expenditures[[#This Row],[2019
 Total Budget]]-Expenditures[[#This Row],[Budget Adjustments]]</f>
        <v>5524.06</v>
      </c>
      <c r="L353" s="42"/>
      <c r="M353" s="12">
        <v>5524.06</v>
      </c>
      <c r="N353" s="12">
        <v>179.6</v>
      </c>
      <c r="O353" s="12">
        <v>0</v>
      </c>
      <c r="P353" s="12">
        <v>194.19</v>
      </c>
      <c r="Q353" s="36">
        <v>4472.6099999999997</v>
      </c>
      <c r="R353" s="12">
        <v>61.84</v>
      </c>
      <c r="S353" s="12">
        <v>4116.3100000000004</v>
      </c>
      <c r="T353" s="4" t="s">
        <v>16</v>
      </c>
      <c r="U353" s="4" t="s">
        <v>16</v>
      </c>
      <c r="V353" s="4" t="s">
        <v>16</v>
      </c>
    </row>
    <row r="354" spans="1:22" ht="11.1" customHeight="1" x14ac:dyDescent="0.2">
      <c r="A354" s="3" t="s">
        <v>17</v>
      </c>
      <c r="B354" s="3" t="s">
        <v>819</v>
      </c>
      <c r="C354" s="3" t="s">
        <v>279</v>
      </c>
      <c r="D354" s="3" t="s">
        <v>280</v>
      </c>
      <c r="E354" s="3" t="s">
        <v>281</v>
      </c>
      <c r="F354" s="3" t="s">
        <v>154</v>
      </c>
      <c r="G354" s="16" t="s">
        <v>1537</v>
      </c>
      <c r="H354" s="3" t="s">
        <v>820</v>
      </c>
      <c r="I354" s="3" t="s">
        <v>283</v>
      </c>
      <c r="J354" s="3" t="s">
        <v>284</v>
      </c>
      <c r="K354" s="44">
        <f>Expenditures[[#This Row],[2019
 Total Budget]]-Expenditures[[#This Row],[Budget Adjustments]]</f>
        <v>1785</v>
      </c>
      <c r="L354" s="42"/>
      <c r="M354" s="12">
        <v>1785</v>
      </c>
      <c r="N354" s="12">
        <v>403.69</v>
      </c>
      <c r="O354" s="12">
        <v>0</v>
      </c>
      <c r="P354" s="12">
        <v>433.86</v>
      </c>
      <c r="Q354" s="36">
        <v>1710.01</v>
      </c>
      <c r="R354" s="12">
        <v>418.72</v>
      </c>
      <c r="S354" s="12">
        <v>1862.15</v>
      </c>
      <c r="T354" s="4" t="s">
        <v>16</v>
      </c>
      <c r="U354" s="4" t="s">
        <v>16</v>
      </c>
      <c r="V354" s="4" t="s">
        <v>16</v>
      </c>
    </row>
    <row r="355" spans="1:22" ht="11.1" customHeight="1" x14ac:dyDescent="0.2">
      <c r="A355" s="3" t="s">
        <v>17</v>
      </c>
      <c r="B355" s="3" t="s">
        <v>821</v>
      </c>
      <c r="C355" s="3" t="s">
        <v>691</v>
      </c>
      <c r="D355" s="3" t="s">
        <v>280</v>
      </c>
      <c r="E355" s="3" t="s">
        <v>281</v>
      </c>
      <c r="F355" s="3" t="s">
        <v>154</v>
      </c>
      <c r="G355" s="16" t="s">
        <v>1537</v>
      </c>
      <c r="H355" s="3" t="s">
        <v>820</v>
      </c>
      <c r="I355" s="3" t="s">
        <v>283</v>
      </c>
      <c r="J355" s="3" t="s">
        <v>692</v>
      </c>
      <c r="K355" s="44">
        <f>Expenditures[[#This Row],[2019
 Total Budget]]-Expenditures[[#This Row],[Budget Adjustments]]</f>
        <v>8522</v>
      </c>
      <c r="L355" s="42"/>
      <c r="M355" s="12">
        <v>8522</v>
      </c>
      <c r="N355" s="12">
        <v>0</v>
      </c>
      <c r="O355" s="12">
        <v>0</v>
      </c>
      <c r="P355" s="12">
        <v>0</v>
      </c>
      <c r="Q355" s="36">
        <v>5237.38</v>
      </c>
      <c r="R355" s="12">
        <v>0</v>
      </c>
      <c r="S355" s="12">
        <v>4614.25</v>
      </c>
      <c r="T355" s="4" t="s">
        <v>16</v>
      </c>
      <c r="U355" s="4" t="s">
        <v>16</v>
      </c>
      <c r="V355" s="4" t="s">
        <v>16</v>
      </c>
    </row>
    <row r="356" spans="1:22" ht="11.1" customHeight="1" x14ac:dyDescent="0.2">
      <c r="A356" s="3" t="s">
        <v>17</v>
      </c>
      <c r="B356" s="3" t="s">
        <v>822</v>
      </c>
      <c r="C356" s="3" t="s">
        <v>802</v>
      </c>
      <c r="D356" s="3" t="s">
        <v>280</v>
      </c>
      <c r="E356" s="3" t="s">
        <v>281</v>
      </c>
      <c r="F356" s="3" t="s">
        <v>154</v>
      </c>
      <c r="G356" s="16" t="s">
        <v>1537</v>
      </c>
      <c r="H356" s="3" t="s">
        <v>820</v>
      </c>
      <c r="I356" s="3" t="s">
        <v>287</v>
      </c>
      <c r="J356" s="3" t="s">
        <v>350</v>
      </c>
      <c r="K356" s="44">
        <f>Expenditures[[#This Row],[2019
 Total Budget]]-Expenditures[[#This Row],[Budget Adjustments]]</f>
        <v>710</v>
      </c>
      <c r="L356" s="42"/>
      <c r="M356" s="12">
        <v>710</v>
      </c>
      <c r="N356" s="12">
        <v>0</v>
      </c>
      <c r="O356" s="12">
        <v>0</v>
      </c>
      <c r="P356" s="12">
        <v>0</v>
      </c>
      <c r="Q356" s="36">
        <v>311.25</v>
      </c>
      <c r="R356" s="12">
        <v>0</v>
      </c>
      <c r="S356" s="12">
        <v>390.56</v>
      </c>
      <c r="T356" s="4" t="s">
        <v>16</v>
      </c>
      <c r="U356" s="4" t="s">
        <v>16</v>
      </c>
      <c r="V356" s="4" t="s">
        <v>16</v>
      </c>
    </row>
    <row r="357" spans="1:22" ht="11.1" customHeight="1" x14ac:dyDescent="0.2">
      <c r="A357" s="3" t="s">
        <v>17</v>
      </c>
      <c r="B357" s="3" t="s">
        <v>823</v>
      </c>
      <c r="C357" s="3" t="s">
        <v>407</v>
      </c>
      <c r="D357" s="3" t="s">
        <v>280</v>
      </c>
      <c r="E357" s="3" t="s">
        <v>281</v>
      </c>
      <c r="F357" s="3" t="s">
        <v>154</v>
      </c>
      <c r="G357" s="16" t="s">
        <v>1537</v>
      </c>
      <c r="H357" s="3" t="s">
        <v>820</v>
      </c>
      <c r="I357" s="3" t="s">
        <v>287</v>
      </c>
      <c r="J357" s="3" t="s">
        <v>408</v>
      </c>
      <c r="K357" s="44">
        <f>Expenditures[[#This Row],[2019
 Total Budget]]-Expenditures[[#This Row],[Budget Adjustments]]</f>
        <v>336</v>
      </c>
      <c r="L357" s="42"/>
      <c r="M357" s="12">
        <v>336</v>
      </c>
      <c r="N357" s="12">
        <v>0</v>
      </c>
      <c r="O357" s="12">
        <v>0</v>
      </c>
      <c r="P357" s="12">
        <v>0</v>
      </c>
      <c r="Q357" s="36">
        <v>78.599999999999994</v>
      </c>
      <c r="R357" s="12">
        <v>0</v>
      </c>
      <c r="S357" s="12">
        <v>160.1</v>
      </c>
      <c r="T357" s="4" t="s">
        <v>16</v>
      </c>
      <c r="U357" s="4" t="s">
        <v>16</v>
      </c>
      <c r="V357" s="4" t="s">
        <v>16</v>
      </c>
    </row>
    <row r="358" spans="1:22" ht="11.1" customHeight="1" x14ac:dyDescent="0.2">
      <c r="A358" s="3" t="s">
        <v>17</v>
      </c>
      <c r="B358" s="3" t="s">
        <v>824</v>
      </c>
      <c r="C358" s="3" t="s">
        <v>286</v>
      </c>
      <c r="D358" s="3" t="s">
        <v>280</v>
      </c>
      <c r="E358" s="3" t="s">
        <v>281</v>
      </c>
      <c r="F358" s="3" t="s">
        <v>154</v>
      </c>
      <c r="G358" s="16" t="s">
        <v>1537</v>
      </c>
      <c r="H358" s="3" t="s">
        <v>820</v>
      </c>
      <c r="I358" s="3" t="s">
        <v>287</v>
      </c>
      <c r="J358" s="3" t="s">
        <v>288</v>
      </c>
      <c r="K358" s="44">
        <f>Expenditures[[#This Row],[2019
 Total Budget]]-Expenditures[[#This Row],[Budget Adjustments]]</f>
        <v>75</v>
      </c>
      <c r="L358" s="42"/>
      <c r="M358" s="12">
        <v>75</v>
      </c>
      <c r="N358" s="12">
        <v>0</v>
      </c>
      <c r="O358" s="12">
        <v>0</v>
      </c>
      <c r="P358" s="12">
        <v>0</v>
      </c>
      <c r="Q358" s="36">
        <v>0</v>
      </c>
      <c r="R358" s="12">
        <v>0</v>
      </c>
      <c r="S358" s="12">
        <v>0</v>
      </c>
      <c r="T358" s="4" t="s">
        <v>16</v>
      </c>
      <c r="U358" s="4" t="s">
        <v>16</v>
      </c>
      <c r="V358" s="4" t="s">
        <v>16</v>
      </c>
    </row>
    <row r="359" spans="1:22" ht="11.1" customHeight="1" x14ac:dyDescent="0.2">
      <c r="A359" s="3" t="s">
        <v>17</v>
      </c>
      <c r="B359" s="3" t="s">
        <v>825</v>
      </c>
      <c r="C359" s="3" t="s">
        <v>293</v>
      </c>
      <c r="D359" s="3" t="s">
        <v>280</v>
      </c>
      <c r="E359" s="3" t="s">
        <v>281</v>
      </c>
      <c r="F359" s="3" t="s">
        <v>154</v>
      </c>
      <c r="G359" s="16" t="s">
        <v>1537</v>
      </c>
      <c r="H359" s="3" t="s">
        <v>820</v>
      </c>
      <c r="I359" s="3" t="s">
        <v>287</v>
      </c>
      <c r="J359" s="3" t="s">
        <v>294</v>
      </c>
      <c r="K359" s="44">
        <f>Expenditures[[#This Row],[2019
 Total Budget]]-Expenditures[[#This Row],[Budget Adjustments]]</f>
        <v>1200</v>
      </c>
      <c r="L359" s="42"/>
      <c r="M359" s="12">
        <v>1200</v>
      </c>
      <c r="N359" s="12">
        <v>0</v>
      </c>
      <c r="O359" s="12">
        <v>0</v>
      </c>
      <c r="P359" s="12">
        <v>0</v>
      </c>
      <c r="Q359" s="36">
        <v>876.08</v>
      </c>
      <c r="R359" s="12">
        <v>0</v>
      </c>
      <c r="S359" s="12">
        <v>225.5</v>
      </c>
      <c r="T359" s="4" t="s">
        <v>16</v>
      </c>
      <c r="U359" s="4" t="s">
        <v>16</v>
      </c>
      <c r="V359" s="4" t="s">
        <v>16</v>
      </c>
    </row>
    <row r="360" spans="1:22" ht="11.1" customHeight="1" x14ac:dyDescent="0.2">
      <c r="A360" s="3" t="s">
        <v>17</v>
      </c>
      <c r="B360" s="3" t="s">
        <v>826</v>
      </c>
      <c r="C360" s="3" t="s">
        <v>296</v>
      </c>
      <c r="D360" s="3" t="s">
        <v>280</v>
      </c>
      <c r="E360" s="3" t="s">
        <v>281</v>
      </c>
      <c r="F360" s="3" t="s">
        <v>154</v>
      </c>
      <c r="G360" s="16" t="s">
        <v>1537</v>
      </c>
      <c r="H360" s="3" t="s">
        <v>820</v>
      </c>
      <c r="I360" s="3" t="s">
        <v>287</v>
      </c>
      <c r="J360" s="3" t="s">
        <v>297</v>
      </c>
      <c r="K360" s="44">
        <f>Expenditures[[#This Row],[2019
 Total Budget]]-Expenditures[[#This Row],[Budget Adjustments]]</f>
        <v>250</v>
      </c>
      <c r="L360" s="42"/>
      <c r="M360" s="12">
        <v>250</v>
      </c>
      <c r="N360" s="12">
        <v>0</v>
      </c>
      <c r="O360" s="12">
        <v>0</v>
      </c>
      <c r="P360" s="12">
        <v>0</v>
      </c>
      <c r="Q360" s="36">
        <v>0</v>
      </c>
      <c r="R360" s="12">
        <v>0</v>
      </c>
      <c r="S360" s="12">
        <v>249.91</v>
      </c>
      <c r="T360" s="4" t="s">
        <v>16</v>
      </c>
      <c r="U360" s="4" t="s">
        <v>16</v>
      </c>
      <c r="V360" s="4" t="s">
        <v>16</v>
      </c>
    </row>
    <row r="361" spans="1:22" ht="11.1" customHeight="1" x14ac:dyDescent="0.2">
      <c r="A361" s="3" t="s">
        <v>17</v>
      </c>
      <c r="B361" s="3" t="s">
        <v>827</v>
      </c>
      <c r="C361" s="3" t="s">
        <v>302</v>
      </c>
      <c r="D361" s="3" t="s">
        <v>280</v>
      </c>
      <c r="E361" s="3" t="s">
        <v>281</v>
      </c>
      <c r="F361" s="3" t="s">
        <v>154</v>
      </c>
      <c r="G361" s="16" t="s">
        <v>1537</v>
      </c>
      <c r="H361" s="3" t="s">
        <v>820</v>
      </c>
      <c r="I361" s="3" t="s">
        <v>303</v>
      </c>
      <c r="J361" s="3" t="s">
        <v>304</v>
      </c>
      <c r="K361" s="44">
        <f>Expenditures[[#This Row],[2019
 Total Budget]]-Expenditures[[#This Row],[Budget Adjustments]]</f>
        <v>788.49</v>
      </c>
      <c r="L361" s="42"/>
      <c r="M361" s="12">
        <v>788.49</v>
      </c>
      <c r="N361" s="12">
        <v>29.95</v>
      </c>
      <c r="O361" s="12">
        <v>0</v>
      </c>
      <c r="P361" s="12">
        <v>32.35</v>
      </c>
      <c r="Q361" s="36">
        <v>527.82000000000005</v>
      </c>
      <c r="R361" s="12">
        <v>30.96</v>
      </c>
      <c r="S361" s="12">
        <v>481.51</v>
      </c>
      <c r="T361" s="4" t="s">
        <v>16</v>
      </c>
      <c r="U361" s="4" t="s">
        <v>16</v>
      </c>
      <c r="V361" s="4" t="s">
        <v>16</v>
      </c>
    </row>
    <row r="362" spans="1:22" ht="11.1" customHeight="1" x14ac:dyDescent="0.2">
      <c r="A362" s="3" t="s">
        <v>17</v>
      </c>
      <c r="B362" s="3" t="s">
        <v>828</v>
      </c>
      <c r="C362" s="3" t="s">
        <v>279</v>
      </c>
      <c r="D362" s="3" t="s">
        <v>280</v>
      </c>
      <c r="E362" s="3" t="s">
        <v>281</v>
      </c>
      <c r="F362" s="3" t="s">
        <v>154</v>
      </c>
      <c r="G362" s="16" t="s">
        <v>1537</v>
      </c>
      <c r="H362" s="3" t="s">
        <v>829</v>
      </c>
      <c r="I362" s="3" t="s">
        <v>283</v>
      </c>
      <c r="J362" s="3" t="s">
        <v>284</v>
      </c>
      <c r="K362" s="44">
        <f>Expenditures[[#This Row],[2019
 Total Budget]]-Expenditures[[#This Row],[Budget Adjustments]]</f>
        <v>0</v>
      </c>
      <c r="L362" s="42"/>
      <c r="M362" s="12">
        <v>0</v>
      </c>
      <c r="N362" s="12">
        <v>0</v>
      </c>
      <c r="O362" s="12">
        <v>0</v>
      </c>
      <c r="P362" s="12">
        <v>0</v>
      </c>
      <c r="Q362" s="36">
        <v>0</v>
      </c>
      <c r="R362" s="12">
        <v>0</v>
      </c>
      <c r="S362" s="12">
        <v>0</v>
      </c>
      <c r="T362" s="4" t="s">
        <v>16</v>
      </c>
      <c r="U362" s="4" t="s">
        <v>16</v>
      </c>
      <c r="V362" s="4" t="s">
        <v>16</v>
      </c>
    </row>
    <row r="363" spans="1:22" ht="11.1" customHeight="1" x14ac:dyDescent="0.2">
      <c r="A363" s="3" t="s">
        <v>17</v>
      </c>
      <c r="B363" s="3" t="s">
        <v>830</v>
      </c>
      <c r="C363" s="3" t="s">
        <v>691</v>
      </c>
      <c r="D363" s="3" t="s">
        <v>280</v>
      </c>
      <c r="E363" s="3" t="s">
        <v>281</v>
      </c>
      <c r="F363" s="3" t="s">
        <v>154</v>
      </c>
      <c r="G363" s="16" t="s">
        <v>1537</v>
      </c>
      <c r="H363" s="3" t="s">
        <v>829</v>
      </c>
      <c r="I363" s="3" t="s">
        <v>283</v>
      </c>
      <c r="J363" s="3" t="s">
        <v>692</v>
      </c>
      <c r="K363" s="44">
        <f>Expenditures[[#This Row],[2019
 Total Budget]]-Expenditures[[#This Row],[Budget Adjustments]]</f>
        <v>1000</v>
      </c>
      <c r="L363" s="42"/>
      <c r="M363" s="12">
        <v>1000</v>
      </c>
      <c r="N363" s="12">
        <v>0</v>
      </c>
      <c r="O363" s="12">
        <v>0</v>
      </c>
      <c r="P363" s="12">
        <v>0</v>
      </c>
      <c r="Q363" s="36">
        <v>773.1</v>
      </c>
      <c r="R363" s="12">
        <v>0</v>
      </c>
      <c r="S363" s="12">
        <v>746.97</v>
      </c>
      <c r="T363" s="4" t="s">
        <v>16</v>
      </c>
      <c r="U363" s="4" t="s">
        <v>16</v>
      </c>
      <c r="V363" s="4" t="s">
        <v>16</v>
      </c>
    </row>
    <row r="364" spans="1:22" ht="11.1" customHeight="1" x14ac:dyDescent="0.2">
      <c r="A364" s="3" t="s">
        <v>17</v>
      </c>
      <c r="B364" s="3" t="s">
        <v>831</v>
      </c>
      <c r="C364" s="3" t="s">
        <v>329</v>
      </c>
      <c r="D364" s="3" t="s">
        <v>280</v>
      </c>
      <c r="E364" s="3" t="s">
        <v>281</v>
      </c>
      <c r="F364" s="3" t="s">
        <v>154</v>
      </c>
      <c r="G364" s="16" t="s">
        <v>1537</v>
      </c>
      <c r="H364" s="3" t="s">
        <v>829</v>
      </c>
      <c r="I364" s="3" t="s">
        <v>283</v>
      </c>
      <c r="J364" s="3" t="s">
        <v>330</v>
      </c>
      <c r="K364" s="44">
        <f>Expenditures[[#This Row],[2019
 Total Budget]]-Expenditures[[#This Row],[Budget Adjustments]]</f>
        <v>34884</v>
      </c>
      <c r="L364" s="42"/>
      <c r="M364" s="12">
        <v>34884</v>
      </c>
      <c r="N364" s="12">
        <v>84.2</v>
      </c>
      <c r="O364" s="12">
        <v>0</v>
      </c>
      <c r="P364" s="12">
        <v>0</v>
      </c>
      <c r="Q364" s="36">
        <v>38278.519999999997</v>
      </c>
      <c r="R364" s="12">
        <v>0</v>
      </c>
      <c r="S364" s="12">
        <v>33542.81</v>
      </c>
      <c r="T364" s="4" t="s">
        <v>16</v>
      </c>
      <c r="U364" s="4" t="s">
        <v>16</v>
      </c>
      <c r="V364" s="4" t="s">
        <v>16</v>
      </c>
    </row>
    <row r="365" spans="1:22" ht="11.1" customHeight="1" x14ac:dyDescent="0.2">
      <c r="A365" s="3" t="s">
        <v>17</v>
      </c>
      <c r="B365" s="3" t="s">
        <v>832</v>
      </c>
      <c r="C365" s="3" t="s">
        <v>349</v>
      </c>
      <c r="D365" s="3" t="s">
        <v>280</v>
      </c>
      <c r="E365" s="3" t="s">
        <v>281</v>
      </c>
      <c r="F365" s="3" t="s">
        <v>154</v>
      </c>
      <c r="G365" s="16" t="s">
        <v>1537</v>
      </c>
      <c r="H365" s="3" t="s">
        <v>829</v>
      </c>
      <c r="I365" s="3" t="s">
        <v>287</v>
      </c>
      <c r="J365" s="3" t="s">
        <v>350</v>
      </c>
      <c r="K365" s="44">
        <f>Expenditures[[#This Row],[2019
 Total Budget]]-Expenditures[[#This Row],[Budget Adjustments]]</f>
        <v>1000</v>
      </c>
      <c r="L365" s="42"/>
      <c r="M365" s="12">
        <v>1000</v>
      </c>
      <c r="N365" s="12">
        <v>0</v>
      </c>
      <c r="O365" s="12">
        <v>0</v>
      </c>
      <c r="P365" s="12">
        <v>0</v>
      </c>
      <c r="Q365" s="36">
        <v>584.54999999999995</v>
      </c>
      <c r="R365" s="12">
        <v>0</v>
      </c>
      <c r="S365" s="12">
        <v>918.4</v>
      </c>
      <c r="T365" s="4" t="s">
        <v>16</v>
      </c>
      <c r="U365" s="4" t="s">
        <v>16</v>
      </c>
      <c r="V365" s="4" t="s">
        <v>16</v>
      </c>
    </row>
    <row r="366" spans="1:22" ht="11.1" customHeight="1" x14ac:dyDescent="0.2">
      <c r="A366" s="3" t="s">
        <v>17</v>
      </c>
      <c r="B366" s="3" t="s">
        <v>833</v>
      </c>
      <c r="C366" s="3" t="s">
        <v>293</v>
      </c>
      <c r="D366" s="3" t="s">
        <v>280</v>
      </c>
      <c r="E366" s="3" t="s">
        <v>281</v>
      </c>
      <c r="F366" s="3" t="s">
        <v>154</v>
      </c>
      <c r="G366" s="16" t="s">
        <v>1537</v>
      </c>
      <c r="H366" s="3" t="s">
        <v>829</v>
      </c>
      <c r="I366" s="3" t="s">
        <v>287</v>
      </c>
      <c r="J366" s="3" t="s">
        <v>294</v>
      </c>
      <c r="K366" s="44">
        <f>Expenditures[[#This Row],[2019
 Total Budget]]-Expenditures[[#This Row],[Budget Adjustments]]</f>
        <v>16010</v>
      </c>
      <c r="L366" s="42"/>
      <c r="M366" s="12">
        <v>16010</v>
      </c>
      <c r="N366" s="12">
        <v>0</v>
      </c>
      <c r="O366" s="12">
        <v>7300</v>
      </c>
      <c r="P366" s="12">
        <v>0</v>
      </c>
      <c r="Q366" s="36">
        <v>14610.02</v>
      </c>
      <c r="R366" s="12">
        <v>0</v>
      </c>
      <c r="S366" s="12">
        <v>13818.55</v>
      </c>
      <c r="T366" s="4" t="s">
        <v>16</v>
      </c>
      <c r="U366" s="4" t="s">
        <v>16</v>
      </c>
      <c r="V366" s="4" t="s">
        <v>16</v>
      </c>
    </row>
    <row r="367" spans="1:22" ht="11.1" customHeight="1" x14ac:dyDescent="0.2">
      <c r="A367" s="3" t="s">
        <v>17</v>
      </c>
      <c r="B367" s="3" t="s">
        <v>834</v>
      </c>
      <c r="C367" s="3" t="s">
        <v>299</v>
      </c>
      <c r="D367" s="3" t="s">
        <v>280</v>
      </c>
      <c r="E367" s="3" t="s">
        <v>281</v>
      </c>
      <c r="F367" s="3" t="s">
        <v>154</v>
      </c>
      <c r="G367" s="16" t="s">
        <v>1537</v>
      </c>
      <c r="H367" s="3" t="s">
        <v>829</v>
      </c>
      <c r="I367" s="3" t="s">
        <v>287</v>
      </c>
      <c r="J367" s="3" t="s">
        <v>300</v>
      </c>
      <c r="K367" s="44">
        <f>Expenditures[[#This Row],[2019
 Total Budget]]-Expenditures[[#This Row],[Budget Adjustments]]</f>
        <v>250</v>
      </c>
      <c r="L367" s="42"/>
      <c r="M367" s="12">
        <v>250</v>
      </c>
      <c r="N367" s="12">
        <v>0</v>
      </c>
      <c r="O367" s="12">
        <v>0</v>
      </c>
      <c r="P367" s="12">
        <v>0</v>
      </c>
      <c r="Q367" s="36">
        <v>0</v>
      </c>
      <c r="R367" s="12">
        <v>0</v>
      </c>
      <c r="S367" s="12">
        <v>0</v>
      </c>
      <c r="T367" s="4" t="s">
        <v>16</v>
      </c>
      <c r="U367" s="4" t="s">
        <v>16</v>
      </c>
      <c r="V367" s="4" t="s">
        <v>16</v>
      </c>
    </row>
    <row r="368" spans="1:22" ht="11.1" customHeight="1" x14ac:dyDescent="0.2">
      <c r="A368" s="3" t="s">
        <v>17</v>
      </c>
      <c r="B368" s="3" t="s">
        <v>835</v>
      </c>
      <c r="C368" s="3" t="s">
        <v>836</v>
      </c>
      <c r="D368" s="3" t="s">
        <v>280</v>
      </c>
      <c r="E368" s="3" t="s">
        <v>281</v>
      </c>
      <c r="F368" s="3" t="s">
        <v>154</v>
      </c>
      <c r="G368" s="16" t="s">
        <v>1537</v>
      </c>
      <c r="H368" s="3" t="s">
        <v>829</v>
      </c>
      <c r="I368" s="3" t="s">
        <v>287</v>
      </c>
      <c r="J368" s="3" t="s">
        <v>468</v>
      </c>
      <c r="K368" s="44">
        <f>Expenditures[[#This Row],[2019
 Total Budget]]-Expenditures[[#This Row],[Budget Adjustments]]</f>
        <v>650</v>
      </c>
      <c r="L368" s="42"/>
      <c r="M368" s="12">
        <v>650</v>
      </c>
      <c r="N368" s="12">
        <v>650</v>
      </c>
      <c r="O368" s="12">
        <v>0</v>
      </c>
      <c r="P368" s="12">
        <v>0</v>
      </c>
      <c r="Q368" s="36">
        <v>650</v>
      </c>
      <c r="R368" s="12">
        <v>0</v>
      </c>
      <c r="S368" s="12">
        <v>650</v>
      </c>
      <c r="T368" s="4" t="s">
        <v>16</v>
      </c>
      <c r="U368" s="4" t="s">
        <v>16</v>
      </c>
      <c r="V368" s="4" t="s">
        <v>16</v>
      </c>
    </row>
    <row r="369" spans="1:22" ht="11.1" customHeight="1" x14ac:dyDescent="0.2">
      <c r="A369" s="3" t="s">
        <v>17</v>
      </c>
      <c r="B369" s="3" t="s">
        <v>837</v>
      </c>
      <c r="C369" s="3" t="s">
        <v>302</v>
      </c>
      <c r="D369" s="3" t="s">
        <v>280</v>
      </c>
      <c r="E369" s="3" t="s">
        <v>281</v>
      </c>
      <c r="F369" s="3" t="s">
        <v>154</v>
      </c>
      <c r="G369" s="16" t="s">
        <v>1537</v>
      </c>
      <c r="H369" s="3" t="s">
        <v>829</v>
      </c>
      <c r="I369" s="3" t="s">
        <v>303</v>
      </c>
      <c r="J369" s="3" t="s">
        <v>304</v>
      </c>
      <c r="K369" s="44">
        <f>Expenditures[[#This Row],[2019
 Total Budget]]-Expenditures[[#This Row],[Budget Adjustments]]</f>
        <v>2745.2</v>
      </c>
      <c r="L369" s="42"/>
      <c r="M369" s="12">
        <v>2745.2</v>
      </c>
      <c r="N369" s="12">
        <v>6.33</v>
      </c>
      <c r="O369" s="12">
        <v>0</v>
      </c>
      <c r="P369" s="12">
        <v>0</v>
      </c>
      <c r="Q369" s="36">
        <v>2928.76</v>
      </c>
      <c r="R369" s="12">
        <v>0</v>
      </c>
      <c r="S369" s="12">
        <v>2567.15</v>
      </c>
      <c r="T369" s="4" t="s">
        <v>16</v>
      </c>
      <c r="U369" s="4" t="s">
        <v>16</v>
      </c>
      <c r="V369" s="4" t="s">
        <v>16</v>
      </c>
    </row>
    <row r="370" spans="1:22" ht="11.1" customHeight="1" x14ac:dyDescent="0.2">
      <c r="A370" s="3" t="s">
        <v>17</v>
      </c>
      <c r="B370" s="3" t="s">
        <v>838</v>
      </c>
      <c r="C370" s="3" t="s">
        <v>279</v>
      </c>
      <c r="D370" s="3" t="s">
        <v>280</v>
      </c>
      <c r="E370" s="3" t="s">
        <v>281</v>
      </c>
      <c r="F370" s="3" t="s">
        <v>154</v>
      </c>
      <c r="G370" s="16" t="s">
        <v>1537</v>
      </c>
      <c r="H370" s="3" t="s">
        <v>839</v>
      </c>
      <c r="I370" s="3" t="s">
        <v>283</v>
      </c>
      <c r="J370" s="3" t="s">
        <v>284</v>
      </c>
      <c r="K370" s="44">
        <f>Expenditures[[#This Row],[2019
 Total Budget]]-Expenditures[[#This Row],[Budget Adjustments]]</f>
        <v>1837.5</v>
      </c>
      <c r="L370" s="42"/>
      <c r="M370" s="12">
        <v>1837.5</v>
      </c>
      <c r="N370" s="12">
        <v>403.56</v>
      </c>
      <c r="O370" s="12">
        <v>0</v>
      </c>
      <c r="P370" s="12">
        <v>433.86</v>
      </c>
      <c r="Q370" s="36">
        <v>1709.5</v>
      </c>
      <c r="R370" s="12">
        <v>125.6</v>
      </c>
      <c r="S370" s="12">
        <v>1569.03</v>
      </c>
      <c r="T370" s="4" t="s">
        <v>16</v>
      </c>
      <c r="U370" s="4" t="s">
        <v>16</v>
      </c>
      <c r="V370" s="4" t="s">
        <v>16</v>
      </c>
    </row>
    <row r="371" spans="1:22" ht="11.1" customHeight="1" x14ac:dyDescent="0.2">
      <c r="A371" s="3" t="s">
        <v>17</v>
      </c>
      <c r="B371" s="3" t="s">
        <v>840</v>
      </c>
      <c r="C371" s="3" t="s">
        <v>691</v>
      </c>
      <c r="D371" s="3" t="s">
        <v>280</v>
      </c>
      <c r="E371" s="3" t="s">
        <v>281</v>
      </c>
      <c r="F371" s="3" t="s">
        <v>154</v>
      </c>
      <c r="G371" s="16" t="s">
        <v>1537</v>
      </c>
      <c r="H371" s="3" t="s">
        <v>839</v>
      </c>
      <c r="I371" s="3" t="s">
        <v>283</v>
      </c>
      <c r="J371" s="3" t="s">
        <v>692</v>
      </c>
      <c r="K371" s="44">
        <f>Expenditures[[#This Row],[2019
 Total Budget]]-Expenditures[[#This Row],[Budget Adjustments]]</f>
        <v>0</v>
      </c>
      <c r="L371" s="42"/>
      <c r="M371" s="12">
        <v>0</v>
      </c>
      <c r="N371" s="12">
        <v>0</v>
      </c>
      <c r="O371" s="12">
        <v>0</v>
      </c>
      <c r="P371" s="12">
        <v>0</v>
      </c>
      <c r="Q371" s="36">
        <v>0</v>
      </c>
      <c r="R371" s="12">
        <v>0</v>
      </c>
      <c r="S371" s="12">
        <v>0</v>
      </c>
      <c r="T371" s="4" t="s">
        <v>16</v>
      </c>
      <c r="U371" s="4" t="s">
        <v>16</v>
      </c>
      <c r="V371" s="4" t="s">
        <v>16</v>
      </c>
    </row>
    <row r="372" spans="1:22" ht="11.1" customHeight="1" x14ac:dyDescent="0.2">
      <c r="A372" s="3" t="s">
        <v>17</v>
      </c>
      <c r="B372" s="3" t="s">
        <v>841</v>
      </c>
      <c r="C372" s="3" t="s">
        <v>329</v>
      </c>
      <c r="D372" s="3" t="s">
        <v>280</v>
      </c>
      <c r="E372" s="3" t="s">
        <v>281</v>
      </c>
      <c r="F372" s="3" t="s">
        <v>154</v>
      </c>
      <c r="G372" s="16" t="s">
        <v>1537</v>
      </c>
      <c r="H372" s="3" t="s">
        <v>839</v>
      </c>
      <c r="I372" s="3" t="s">
        <v>283</v>
      </c>
      <c r="J372" s="3" t="s">
        <v>330</v>
      </c>
      <c r="K372" s="44">
        <f>Expenditures[[#This Row],[2019
 Total Budget]]-Expenditures[[#This Row],[Budget Adjustments]]</f>
        <v>685</v>
      </c>
      <c r="L372" s="42"/>
      <c r="M372" s="12">
        <v>685</v>
      </c>
      <c r="N372" s="12">
        <v>0</v>
      </c>
      <c r="O372" s="12">
        <v>0</v>
      </c>
      <c r="P372" s="12">
        <v>0</v>
      </c>
      <c r="Q372" s="36">
        <v>0</v>
      </c>
      <c r="R372" s="12">
        <v>0</v>
      </c>
      <c r="S372" s="12">
        <v>0</v>
      </c>
      <c r="T372" s="4" t="s">
        <v>16</v>
      </c>
      <c r="U372" s="4" t="s">
        <v>16</v>
      </c>
      <c r="V372" s="4" t="s">
        <v>16</v>
      </c>
    </row>
    <row r="373" spans="1:22" ht="11.1" customHeight="1" x14ac:dyDescent="0.2">
      <c r="A373" s="3" t="s">
        <v>17</v>
      </c>
      <c r="B373" s="3" t="s">
        <v>842</v>
      </c>
      <c r="C373" s="3" t="s">
        <v>349</v>
      </c>
      <c r="D373" s="3" t="s">
        <v>280</v>
      </c>
      <c r="E373" s="3" t="s">
        <v>281</v>
      </c>
      <c r="F373" s="3" t="s">
        <v>154</v>
      </c>
      <c r="G373" s="16" t="s">
        <v>1537</v>
      </c>
      <c r="H373" s="3" t="s">
        <v>839</v>
      </c>
      <c r="I373" s="3" t="s">
        <v>287</v>
      </c>
      <c r="J373" s="3" t="s">
        <v>350</v>
      </c>
      <c r="K373" s="44">
        <f>Expenditures[[#This Row],[2019
 Total Budget]]-Expenditures[[#This Row],[Budget Adjustments]]</f>
        <v>1600</v>
      </c>
      <c r="L373" s="42"/>
      <c r="M373" s="12">
        <v>1600</v>
      </c>
      <c r="N373" s="12">
        <v>39.479999999999997</v>
      </c>
      <c r="O373" s="12">
        <v>0</v>
      </c>
      <c r="P373" s="12">
        <v>0</v>
      </c>
      <c r="Q373" s="36">
        <v>236.88</v>
      </c>
      <c r="R373" s="12">
        <v>0</v>
      </c>
      <c r="S373" s="12">
        <v>0</v>
      </c>
      <c r="T373" s="4" t="s">
        <v>16</v>
      </c>
      <c r="U373" s="4" t="s">
        <v>16</v>
      </c>
      <c r="V373" s="4" t="s">
        <v>16</v>
      </c>
    </row>
    <row r="374" spans="1:22" ht="11.1" customHeight="1" x14ac:dyDescent="0.2">
      <c r="A374" s="3" t="s">
        <v>17</v>
      </c>
      <c r="B374" s="3" t="s">
        <v>843</v>
      </c>
      <c r="C374" s="3" t="s">
        <v>293</v>
      </c>
      <c r="D374" s="3" t="s">
        <v>280</v>
      </c>
      <c r="E374" s="3" t="s">
        <v>281</v>
      </c>
      <c r="F374" s="3" t="s">
        <v>154</v>
      </c>
      <c r="G374" s="16" t="s">
        <v>1537</v>
      </c>
      <c r="H374" s="3" t="s">
        <v>839</v>
      </c>
      <c r="I374" s="3" t="s">
        <v>287</v>
      </c>
      <c r="J374" s="3" t="s">
        <v>294</v>
      </c>
      <c r="K374" s="44">
        <f>Expenditures[[#This Row],[2019
 Total Budget]]-Expenditures[[#This Row],[Budget Adjustments]]</f>
        <v>1537.5</v>
      </c>
      <c r="L374" s="42"/>
      <c r="M374" s="12">
        <v>1537.5</v>
      </c>
      <c r="N374" s="12">
        <v>0</v>
      </c>
      <c r="O374" s="12">
        <v>0</v>
      </c>
      <c r="P374" s="12">
        <v>0</v>
      </c>
      <c r="Q374" s="36">
        <v>600</v>
      </c>
      <c r="R374" s="12">
        <v>0</v>
      </c>
      <c r="S374" s="12">
        <v>858.75</v>
      </c>
      <c r="T374" s="4" t="s">
        <v>16</v>
      </c>
      <c r="U374" s="4" t="s">
        <v>16</v>
      </c>
      <c r="V374" s="4" t="s">
        <v>16</v>
      </c>
    </row>
    <row r="375" spans="1:22" ht="11.1" customHeight="1" x14ac:dyDescent="0.2">
      <c r="A375" s="3" t="s">
        <v>17</v>
      </c>
      <c r="B375" s="3" t="s">
        <v>844</v>
      </c>
      <c r="C375" s="3" t="s">
        <v>302</v>
      </c>
      <c r="D375" s="3" t="s">
        <v>280</v>
      </c>
      <c r="E375" s="3" t="s">
        <v>281</v>
      </c>
      <c r="F375" s="3" t="s">
        <v>154</v>
      </c>
      <c r="G375" s="16" t="s">
        <v>1537</v>
      </c>
      <c r="H375" s="3" t="s">
        <v>839</v>
      </c>
      <c r="I375" s="3" t="s">
        <v>303</v>
      </c>
      <c r="J375" s="3" t="s">
        <v>304</v>
      </c>
      <c r="K375" s="44">
        <f>Expenditures[[#This Row],[2019
 Total Budget]]-Expenditures[[#This Row],[Budget Adjustments]]</f>
        <v>193.01</v>
      </c>
      <c r="L375" s="42"/>
      <c r="M375" s="12">
        <v>193.01</v>
      </c>
      <c r="N375" s="12">
        <v>30.05</v>
      </c>
      <c r="O375" s="12">
        <v>0</v>
      </c>
      <c r="P375" s="12">
        <v>32.299999999999997</v>
      </c>
      <c r="Q375" s="36">
        <v>126.8</v>
      </c>
      <c r="R375" s="12">
        <v>9.17</v>
      </c>
      <c r="S375" s="12">
        <v>106.77</v>
      </c>
      <c r="T375" s="4" t="s">
        <v>16</v>
      </c>
      <c r="U375" s="4" t="s">
        <v>16</v>
      </c>
      <c r="V375" s="4" t="s">
        <v>16</v>
      </c>
    </row>
    <row r="376" spans="1:22" ht="11.1" customHeight="1" x14ac:dyDescent="0.2">
      <c r="A376" s="3" t="s">
        <v>17</v>
      </c>
      <c r="B376" s="3" t="s">
        <v>845</v>
      </c>
      <c r="C376" s="3" t="s">
        <v>846</v>
      </c>
      <c r="D376" s="3" t="s">
        <v>280</v>
      </c>
      <c r="E376" s="3" t="s">
        <v>281</v>
      </c>
      <c r="F376" s="3" t="s">
        <v>154</v>
      </c>
      <c r="G376" s="16" t="s">
        <v>1538</v>
      </c>
      <c r="H376" s="3" t="s">
        <v>847</v>
      </c>
      <c r="I376" s="3" t="s">
        <v>287</v>
      </c>
      <c r="J376" s="3" t="s">
        <v>468</v>
      </c>
      <c r="K376" s="44">
        <f>Expenditures[[#This Row],[2019
 Total Budget]]-Expenditures[[#This Row],[Budget Adjustments]]</f>
        <v>10000</v>
      </c>
      <c r="L376" s="42"/>
      <c r="M376" s="12">
        <v>10000</v>
      </c>
      <c r="N376" s="12">
        <v>10000</v>
      </c>
      <c r="O376" s="12">
        <v>0</v>
      </c>
      <c r="P376" s="12">
        <v>10000</v>
      </c>
      <c r="Q376" s="36">
        <v>10000</v>
      </c>
      <c r="R376" s="12">
        <v>10000</v>
      </c>
      <c r="S376" s="12">
        <v>10000</v>
      </c>
      <c r="T376" s="4" t="s">
        <v>16</v>
      </c>
      <c r="U376" s="4" t="s">
        <v>16</v>
      </c>
      <c r="V376" s="4" t="s">
        <v>16</v>
      </c>
    </row>
    <row r="377" spans="1:22" ht="11.1" customHeight="1" x14ac:dyDescent="0.2">
      <c r="A377" s="3" t="s">
        <v>17</v>
      </c>
      <c r="B377" s="3" t="s">
        <v>848</v>
      </c>
      <c r="C377" s="3" t="s">
        <v>849</v>
      </c>
      <c r="D377" s="3" t="s">
        <v>280</v>
      </c>
      <c r="E377" s="3" t="s">
        <v>281</v>
      </c>
      <c r="F377" s="3" t="s">
        <v>154</v>
      </c>
      <c r="G377" s="16" t="s">
        <v>1538</v>
      </c>
      <c r="H377" s="3" t="s">
        <v>850</v>
      </c>
      <c r="I377" s="3" t="s">
        <v>287</v>
      </c>
      <c r="J377" s="3" t="s">
        <v>468</v>
      </c>
      <c r="K377" s="44">
        <f>Expenditures[[#This Row],[2019
 Total Budget]]-Expenditures[[#This Row],[Budget Adjustments]]</f>
        <v>8170</v>
      </c>
      <c r="L377" s="42"/>
      <c r="M377" s="12">
        <v>8170</v>
      </c>
      <c r="N377" s="12">
        <v>0</v>
      </c>
      <c r="O377" s="12">
        <v>8170</v>
      </c>
      <c r="P377" s="12">
        <v>0</v>
      </c>
      <c r="Q377" s="36">
        <v>8170</v>
      </c>
      <c r="R377" s="12">
        <v>2000</v>
      </c>
      <c r="S377" s="12">
        <v>10170</v>
      </c>
      <c r="T377" s="4" t="s">
        <v>16</v>
      </c>
      <c r="U377" s="4" t="s">
        <v>16</v>
      </c>
      <c r="V377" s="4" t="s">
        <v>16</v>
      </c>
    </row>
    <row r="378" spans="1:22" ht="11.1" customHeight="1" x14ac:dyDescent="0.2">
      <c r="A378" s="3" t="s">
        <v>17</v>
      </c>
      <c r="B378" s="3" t="s">
        <v>851</v>
      </c>
      <c r="C378" s="3" t="s">
        <v>279</v>
      </c>
      <c r="D378" s="3" t="s">
        <v>280</v>
      </c>
      <c r="E378" s="3" t="s">
        <v>281</v>
      </c>
      <c r="F378" s="3" t="s">
        <v>195</v>
      </c>
      <c r="G378" s="16" t="s">
        <v>1533</v>
      </c>
      <c r="H378" s="3" t="s">
        <v>852</v>
      </c>
      <c r="I378" s="3" t="s">
        <v>283</v>
      </c>
      <c r="J378" s="3" t="s">
        <v>284</v>
      </c>
      <c r="K378" s="44">
        <f>Expenditures[[#This Row],[2019
 Total Budget]]-Expenditures[[#This Row],[Budget Adjustments]]</f>
        <v>100681.68</v>
      </c>
      <c r="L378" s="42"/>
      <c r="M378" s="12">
        <v>100681.68</v>
      </c>
      <c r="N378" s="12">
        <v>18445.759999999998</v>
      </c>
      <c r="O378" s="12">
        <v>0</v>
      </c>
      <c r="P378" s="12">
        <v>18390.59</v>
      </c>
      <c r="Q378" s="36">
        <v>79999.08</v>
      </c>
      <c r="R378" s="12">
        <v>18099.09</v>
      </c>
      <c r="S378" s="12">
        <v>78429.34</v>
      </c>
      <c r="T378" s="4" t="s">
        <v>16</v>
      </c>
      <c r="U378" s="4" t="s">
        <v>16</v>
      </c>
      <c r="V378" s="4" t="s">
        <v>16</v>
      </c>
    </row>
    <row r="379" spans="1:22" ht="11.1" customHeight="1" x14ac:dyDescent="0.2">
      <c r="A379" s="3" t="s">
        <v>17</v>
      </c>
      <c r="B379" s="3" t="s">
        <v>853</v>
      </c>
      <c r="C379" s="3" t="s">
        <v>307</v>
      </c>
      <c r="D379" s="3" t="s">
        <v>280</v>
      </c>
      <c r="E379" s="3" t="s">
        <v>281</v>
      </c>
      <c r="F379" s="3" t="s">
        <v>195</v>
      </c>
      <c r="G379" s="16" t="s">
        <v>1533</v>
      </c>
      <c r="H379" s="3" t="s">
        <v>852</v>
      </c>
      <c r="I379" s="3" t="s">
        <v>283</v>
      </c>
      <c r="J379" s="3" t="s">
        <v>308</v>
      </c>
      <c r="K379" s="44">
        <f>Expenditures[[#This Row],[2019
 Total Budget]]-Expenditures[[#This Row],[Budget Adjustments]]</f>
        <v>0</v>
      </c>
      <c r="L379" s="42"/>
      <c r="M379" s="12">
        <v>0</v>
      </c>
      <c r="N379" s="12">
        <v>1754.86</v>
      </c>
      <c r="O379" s="12">
        <v>0</v>
      </c>
      <c r="P379" s="12">
        <v>1738.01</v>
      </c>
      <c r="Q379" s="36">
        <v>8145.13</v>
      </c>
      <c r="R379" s="12">
        <v>1841.09</v>
      </c>
      <c r="S379" s="12">
        <v>7691.09</v>
      </c>
      <c r="T379" s="4" t="s">
        <v>16</v>
      </c>
      <c r="U379" s="4" t="s">
        <v>16</v>
      </c>
      <c r="V379" s="4" t="s">
        <v>16</v>
      </c>
    </row>
    <row r="380" spans="1:22" ht="11.1" customHeight="1" x14ac:dyDescent="0.2">
      <c r="A380" s="3" t="s">
        <v>17</v>
      </c>
      <c r="B380" s="3" t="s">
        <v>854</v>
      </c>
      <c r="C380" s="3" t="s">
        <v>310</v>
      </c>
      <c r="D380" s="3" t="s">
        <v>280</v>
      </c>
      <c r="E380" s="3" t="s">
        <v>281</v>
      </c>
      <c r="F380" s="3" t="s">
        <v>195</v>
      </c>
      <c r="G380" s="16" t="s">
        <v>1533</v>
      </c>
      <c r="H380" s="3" t="s">
        <v>852</v>
      </c>
      <c r="I380" s="3" t="s">
        <v>283</v>
      </c>
      <c r="J380" s="3" t="s">
        <v>311</v>
      </c>
      <c r="K380" s="44">
        <f>Expenditures[[#This Row],[2019
 Total Budget]]-Expenditures[[#This Row],[Budget Adjustments]]</f>
        <v>1700</v>
      </c>
      <c r="L380" s="42"/>
      <c r="M380" s="12">
        <v>1700</v>
      </c>
      <c r="N380" s="12">
        <v>0</v>
      </c>
      <c r="O380" s="12">
        <v>0</v>
      </c>
      <c r="P380" s="12">
        <v>0</v>
      </c>
      <c r="Q380" s="36">
        <v>1700</v>
      </c>
      <c r="R380" s="12">
        <v>0</v>
      </c>
      <c r="S380" s="12">
        <v>1395</v>
      </c>
      <c r="T380" s="4" t="s">
        <v>16</v>
      </c>
      <c r="U380" s="4" t="s">
        <v>16</v>
      </c>
      <c r="V380" s="4" t="s">
        <v>16</v>
      </c>
    </row>
    <row r="381" spans="1:22" ht="11.1" customHeight="1" x14ac:dyDescent="0.2">
      <c r="A381" s="3" t="s">
        <v>17</v>
      </c>
      <c r="B381" s="3" t="s">
        <v>855</v>
      </c>
      <c r="C381" s="3" t="s">
        <v>349</v>
      </c>
      <c r="D381" s="3" t="s">
        <v>280</v>
      </c>
      <c r="E381" s="3" t="s">
        <v>281</v>
      </c>
      <c r="F381" s="3" t="s">
        <v>195</v>
      </c>
      <c r="G381" s="16" t="s">
        <v>1533</v>
      </c>
      <c r="H381" s="3" t="s">
        <v>852</v>
      </c>
      <c r="I381" s="3" t="s">
        <v>287</v>
      </c>
      <c r="J381" s="3" t="s">
        <v>350</v>
      </c>
      <c r="K381" s="44">
        <f>Expenditures[[#This Row],[2019
 Total Budget]]-Expenditures[[#This Row],[Budget Adjustments]]</f>
        <v>0</v>
      </c>
      <c r="L381" s="42"/>
      <c r="M381" s="12">
        <v>0</v>
      </c>
      <c r="N381" s="12">
        <v>0</v>
      </c>
      <c r="O381" s="12">
        <v>0</v>
      </c>
      <c r="P381" s="12">
        <v>0</v>
      </c>
      <c r="Q381" s="36">
        <v>0</v>
      </c>
      <c r="R381" s="12">
        <v>0</v>
      </c>
      <c r="S381" s="12">
        <v>0</v>
      </c>
      <c r="T381" s="4" t="s">
        <v>16</v>
      </c>
      <c r="U381" s="4" t="s">
        <v>16</v>
      </c>
      <c r="V381" s="4" t="s">
        <v>16</v>
      </c>
    </row>
    <row r="382" spans="1:22" ht="11.1" customHeight="1" x14ac:dyDescent="0.2">
      <c r="A382" s="3" t="s">
        <v>17</v>
      </c>
      <c r="B382" s="3" t="s">
        <v>856</v>
      </c>
      <c r="C382" s="3" t="s">
        <v>286</v>
      </c>
      <c r="D382" s="3" t="s">
        <v>280</v>
      </c>
      <c r="E382" s="3" t="s">
        <v>281</v>
      </c>
      <c r="F382" s="3" t="s">
        <v>195</v>
      </c>
      <c r="G382" s="16" t="s">
        <v>1533</v>
      </c>
      <c r="H382" s="3" t="s">
        <v>852</v>
      </c>
      <c r="I382" s="3" t="s">
        <v>287</v>
      </c>
      <c r="J382" s="3" t="s">
        <v>288</v>
      </c>
      <c r="K382" s="44">
        <f>Expenditures[[#This Row],[2019
 Total Budget]]-Expenditures[[#This Row],[Budget Adjustments]]</f>
        <v>700</v>
      </c>
      <c r="L382" s="42"/>
      <c r="M382" s="12">
        <v>700</v>
      </c>
      <c r="N382" s="12">
        <v>7.81</v>
      </c>
      <c r="O382" s="12">
        <v>37.799999999999997</v>
      </c>
      <c r="P382" s="12">
        <v>74.73</v>
      </c>
      <c r="Q382" s="36">
        <v>499.03</v>
      </c>
      <c r="R382" s="12">
        <v>86.73</v>
      </c>
      <c r="S382" s="12">
        <v>663.11</v>
      </c>
      <c r="T382" s="4" t="s">
        <v>16</v>
      </c>
      <c r="U382" s="4" t="s">
        <v>16</v>
      </c>
      <c r="V382" s="4" t="s">
        <v>16</v>
      </c>
    </row>
    <row r="383" spans="1:22" ht="11.1" customHeight="1" x14ac:dyDescent="0.2">
      <c r="A383" s="3" t="s">
        <v>17</v>
      </c>
      <c r="B383" s="3" t="s">
        <v>857</v>
      </c>
      <c r="C383" s="3" t="s">
        <v>314</v>
      </c>
      <c r="D383" s="3" t="s">
        <v>280</v>
      </c>
      <c r="E383" s="3" t="s">
        <v>281</v>
      </c>
      <c r="F383" s="3" t="s">
        <v>195</v>
      </c>
      <c r="G383" s="16" t="s">
        <v>1533</v>
      </c>
      <c r="H383" s="3" t="s">
        <v>852</v>
      </c>
      <c r="I383" s="3" t="s">
        <v>287</v>
      </c>
      <c r="J383" s="3" t="s">
        <v>291</v>
      </c>
      <c r="K383" s="44">
        <f>Expenditures[[#This Row],[2019
 Total Budget]]-Expenditures[[#This Row],[Budget Adjustments]]</f>
        <v>0</v>
      </c>
      <c r="L383" s="42"/>
      <c r="M383" s="12">
        <v>0</v>
      </c>
      <c r="N383" s="12">
        <v>0</v>
      </c>
      <c r="O383" s="12">
        <v>0</v>
      </c>
      <c r="P383" s="12">
        <v>0</v>
      </c>
      <c r="Q383" s="36">
        <v>0</v>
      </c>
      <c r="R383" s="12">
        <v>0</v>
      </c>
      <c r="S383" s="12">
        <v>0</v>
      </c>
      <c r="T383" s="4" t="s">
        <v>16</v>
      </c>
      <c r="U383" s="4" t="s">
        <v>16</v>
      </c>
      <c r="V383" s="4" t="s">
        <v>16</v>
      </c>
    </row>
    <row r="384" spans="1:22" ht="11.1" customHeight="1" x14ac:dyDescent="0.2">
      <c r="A384" s="3" t="s">
        <v>17</v>
      </c>
      <c r="B384" s="3" t="s">
        <v>858</v>
      </c>
      <c r="C384" s="3" t="s">
        <v>293</v>
      </c>
      <c r="D384" s="3" t="s">
        <v>280</v>
      </c>
      <c r="E384" s="3" t="s">
        <v>281</v>
      </c>
      <c r="F384" s="3" t="s">
        <v>195</v>
      </c>
      <c r="G384" s="16" t="s">
        <v>1533</v>
      </c>
      <c r="H384" s="3" t="s">
        <v>852</v>
      </c>
      <c r="I384" s="3" t="s">
        <v>287</v>
      </c>
      <c r="J384" s="3" t="s">
        <v>294</v>
      </c>
      <c r="K384" s="44">
        <f>Expenditures[[#This Row],[2019
 Total Budget]]-Expenditures[[#This Row],[Budget Adjustments]]</f>
        <v>0</v>
      </c>
      <c r="L384" s="42"/>
      <c r="M384" s="12">
        <v>0</v>
      </c>
      <c r="N384" s="12">
        <v>0</v>
      </c>
      <c r="O384" s="12">
        <v>0</v>
      </c>
      <c r="P384" s="12">
        <v>0</v>
      </c>
      <c r="Q384" s="36">
        <v>0</v>
      </c>
      <c r="R384" s="12">
        <v>0</v>
      </c>
      <c r="S384" s="12">
        <v>0</v>
      </c>
      <c r="T384" s="4" t="s">
        <v>16</v>
      </c>
      <c r="U384" s="4" t="s">
        <v>16</v>
      </c>
      <c r="V384" s="4" t="s">
        <v>16</v>
      </c>
    </row>
    <row r="385" spans="1:22" ht="11.1" customHeight="1" x14ac:dyDescent="0.2">
      <c r="A385" s="3" t="s">
        <v>17</v>
      </c>
      <c r="B385" s="3" t="s">
        <v>859</v>
      </c>
      <c r="C385" s="3" t="s">
        <v>296</v>
      </c>
      <c r="D385" s="3" t="s">
        <v>280</v>
      </c>
      <c r="E385" s="3" t="s">
        <v>281</v>
      </c>
      <c r="F385" s="3" t="s">
        <v>195</v>
      </c>
      <c r="G385" s="16" t="s">
        <v>1533</v>
      </c>
      <c r="H385" s="3" t="s">
        <v>852</v>
      </c>
      <c r="I385" s="3" t="s">
        <v>287</v>
      </c>
      <c r="J385" s="3" t="s">
        <v>297</v>
      </c>
      <c r="K385" s="44">
        <f>Expenditures[[#This Row],[2019
 Total Budget]]-Expenditures[[#This Row],[Budget Adjustments]]</f>
        <v>2800</v>
      </c>
      <c r="L385" s="42"/>
      <c r="M385" s="12">
        <v>2800</v>
      </c>
      <c r="N385" s="12">
        <v>240</v>
      </c>
      <c r="O385" s="12">
        <v>0</v>
      </c>
      <c r="P385" s="12">
        <v>30</v>
      </c>
      <c r="Q385" s="36">
        <v>703.14</v>
      </c>
      <c r="R385" s="12">
        <v>447.5</v>
      </c>
      <c r="S385" s="12">
        <v>1174.8900000000001</v>
      </c>
      <c r="T385" s="4" t="s">
        <v>16</v>
      </c>
      <c r="U385" s="4" t="s">
        <v>16</v>
      </c>
      <c r="V385" s="4" t="s">
        <v>16</v>
      </c>
    </row>
    <row r="386" spans="1:22" ht="11.1" customHeight="1" x14ac:dyDescent="0.2">
      <c r="A386" s="3" t="s">
        <v>17</v>
      </c>
      <c r="B386" s="3" t="s">
        <v>860</v>
      </c>
      <c r="C386" s="3" t="s">
        <v>299</v>
      </c>
      <c r="D386" s="3" t="s">
        <v>280</v>
      </c>
      <c r="E386" s="3" t="s">
        <v>281</v>
      </c>
      <c r="F386" s="3" t="s">
        <v>195</v>
      </c>
      <c r="G386" s="16" t="s">
        <v>1533</v>
      </c>
      <c r="H386" s="3" t="s">
        <v>852</v>
      </c>
      <c r="I386" s="3" t="s">
        <v>287</v>
      </c>
      <c r="J386" s="3" t="s">
        <v>300</v>
      </c>
      <c r="K386" s="44">
        <f>Expenditures[[#This Row],[2019
 Total Budget]]-Expenditures[[#This Row],[Budget Adjustments]]</f>
        <v>0</v>
      </c>
      <c r="L386" s="42"/>
      <c r="M386" s="12">
        <v>0</v>
      </c>
      <c r="N386" s="12">
        <v>0</v>
      </c>
      <c r="O386" s="12">
        <v>0</v>
      </c>
      <c r="P386" s="12">
        <v>0</v>
      </c>
      <c r="Q386" s="36">
        <v>0</v>
      </c>
      <c r="R386" s="12">
        <v>0</v>
      </c>
      <c r="S386" s="12">
        <v>19.350000000000001</v>
      </c>
      <c r="T386" s="4" t="s">
        <v>16</v>
      </c>
      <c r="U386" s="4" t="s">
        <v>16</v>
      </c>
      <c r="V386" s="4" t="s">
        <v>16</v>
      </c>
    </row>
    <row r="387" spans="1:22" ht="11.1" customHeight="1" x14ac:dyDescent="0.2">
      <c r="A387" s="3" t="s">
        <v>17</v>
      </c>
      <c r="B387" s="3" t="s">
        <v>861</v>
      </c>
      <c r="C387" s="3" t="s">
        <v>862</v>
      </c>
      <c r="D387" s="3" t="s">
        <v>280</v>
      </c>
      <c r="E387" s="3" t="s">
        <v>281</v>
      </c>
      <c r="F387" s="3" t="s">
        <v>195</v>
      </c>
      <c r="G387" s="16" t="s">
        <v>1533</v>
      </c>
      <c r="H387" s="3" t="s">
        <v>852</v>
      </c>
      <c r="I387" s="3" t="s">
        <v>287</v>
      </c>
      <c r="J387" s="3" t="s">
        <v>320</v>
      </c>
      <c r="K387" s="44">
        <f>Expenditures[[#This Row],[2019
 Total Budget]]-Expenditures[[#This Row],[Budget Adjustments]]</f>
        <v>0</v>
      </c>
      <c r="L387" s="42"/>
      <c r="M387" s="12">
        <v>0</v>
      </c>
      <c r="N387" s="12">
        <v>0</v>
      </c>
      <c r="O387" s="12">
        <v>0</v>
      </c>
      <c r="P387" s="12">
        <v>0</v>
      </c>
      <c r="Q387" s="36">
        <v>0</v>
      </c>
      <c r="R387" s="12">
        <v>0</v>
      </c>
      <c r="S387" s="12">
        <v>0</v>
      </c>
      <c r="T387" s="4" t="s">
        <v>16</v>
      </c>
      <c r="U387" s="4" t="s">
        <v>16</v>
      </c>
      <c r="V387" s="4" t="s">
        <v>16</v>
      </c>
    </row>
    <row r="388" spans="1:22" ht="11.1" customHeight="1" x14ac:dyDescent="0.2">
      <c r="A388" s="3" t="s">
        <v>17</v>
      </c>
      <c r="B388" s="3" t="s">
        <v>863</v>
      </c>
      <c r="C388" s="3" t="s">
        <v>302</v>
      </c>
      <c r="D388" s="3" t="s">
        <v>280</v>
      </c>
      <c r="E388" s="3" t="s">
        <v>281</v>
      </c>
      <c r="F388" s="3" t="s">
        <v>195</v>
      </c>
      <c r="G388" s="16" t="s">
        <v>1533</v>
      </c>
      <c r="H388" s="3" t="s">
        <v>852</v>
      </c>
      <c r="I388" s="3" t="s">
        <v>303</v>
      </c>
      <c r="J388" s="3" t="s">
        <v>304</v>
      </c>
      <c r="K388" s="44">
        <f>Expenditures[[#This Row],[2019
 Total Budget]]-Expenditures[[#This Row],[Budget Adjustments]]</f>
        <v>7832.22</v>
      </c>
      <c r="L388" s="42"/>
      <c r="M388" s="12">
        <v>7832.22</v>
      </c>
      <c r="N388" s="12">
        <v>1505.9</v>
      </c>
      <c r="O388" s="12">
        <v>0</v>
      </c>
      <c r="P388" s="12">
        <v>1504.98</v>
      </c>
      <c r="Q388" s="36">
        <v>6719.25</v>
      </c>
      <c r="R388" s="12">
        <v>1497.14</v>
      </c>
      <c r="S388" s="12">
        <v>6570.97</v>
      </c>
      <c r="T388" s="4" t="s">
        <v>16</v>
      </c>
      <c r="U388" s="4" t="s">
        <v>16</v>
      </c>
      <c r="V388" s="4" t="s">
        <v>16</v>
      </c>
    </row>
    <row r="389" spans="1:22" ht="11.1" customHeight="1" x14ac:dyDescent="0.2">
      <c r="A389" s="3" t="s">
        <v>17</v>
      </c>
      <c r="B389" s="3" t="s">
        <v>864</v>
      </c>
      <c r="C389" s="3" t="s">
        <v>426</v>
      </c>
      <c r="D389" s="3" t="s">
        <v>280</v>
      </c>
      <c r="E389" s="3" t="s">
        <v>281</v>
      </c>
      <c r="F389" s="3" t="s">
        <v>195</v>
      </c>
      <c r="G389" s="16" t="s">
        <v>1536</v>
      </c>
      <c r="H389" s="3" t="s">
        <v>865</v>
      </c>
      <c r="I389" s="3" t="s">
        <v>283</v>
      </c>
      <c r="J389" s="3" t="s">
        <v>428</v>
      </c>
      <c r="K389" s="44">
        <f>Expenditures[[#This Row],[2019
 Total Budget]]-Expenditures[[#This Row],[Budget Adjustments]]</f>
        <v>107579.76</v>
      </c>
      <c r="L389" s="42"/>
      <c r="M389" s="12">
        <v>107579.76</v>
      </c>
      <c r="N389" s="12">
        <v>24259.31</v>
      </c>
      <c r="O389" s="12">
        <v>0</v>
      </c>
      <c r="P389" s="12">
        <v>23500.83</v>
      </c>
      <c r="Q389" s="36">
        <v>103379.92</v>
      </c>
      <c r="R389" s="12">
        <v>22166.400000000001</v>
      </c>
      <c r="S389" s="12">
        <v>98429.48</v>
      </c>
      <c r="T389" s="4" t="s">
        <v>16</v>
      </c>
      <c r="U389" s="4" t="s">
        <v>16</v>
      </c>
      <c r="V389" s="4" t="s">
        <v>16</v>
      </c>
    </row>
    <row r="390" spans="1:22" ht="11.1" customHeight="1" x14ac:dyDescent="0.2">
      <c r="A390" s="3" t="s">
        <v>17</v>
      </c>
      <c r="B390" s="3" t="s">
        <v>866</v>
      </c>
      <c r="C390" s="3" t="s">
        <v>691</v>
      </c>
      <c r="D390" s="3" t="s">
        <v>280</v>
      </c>
      <c r="E390" s="3" t="s">
        <v>281</v>
      </c>
      <c r="F390" s="3" t="s">
        <v>195</v>
      </c>
      <c r="G390" s="16" t="s">
        <v>1536</v>
      </c>
      <c r="H390" s="3" t="s">
        <v>865</v>
      </c>
      <c r="I390" s="3" t="s">
        <v>283</v>
      </c>
      <c r="J390" s="3" t="s">
        <v>692</v>
      </c>
      <c r="K390" s="44">
        <f>Expenditures[[#This Row],[2019
 Total Budget]]-Expenditures[[#This Row],[Budget Adjustments]]</f>
        <v>15680</v>
      </c>
      <c r="L390" s="42"/>
      <c r="M390" s="12">
        <v>15680</v>
      </c>
      <c r="N390" s="12">
        <v>0</v>
      </c>
      <c r="O390" s="12">
        <v>0</v>
      </c>
      <c r="P390" s="12">
        <v>0</v>
      </c>
      <c r="Q390" s="36">
        <v>13293.5</v>
      </c>
      <c r="R390" s="12">
        <v>0</v>
      </c>
      <c r="S390" s="12">
        <v>12653.64</v>
      </c>
      <c r="T390" s="4" t="s">
        <v>16</v>
      </c>
      <c r="U390" s="4" t="s">
        <v>16</v>
      </c>
      <c r="V390" s="4" t="s">
        <v>16</v>
      </c>
    </row>
    <row r="391" spans="1:22" ht="11.1" customHeight="1" x14ac:dyDescent="0.2">
      <c r="A391" s="3" t="s">
        <v>17</v>
      </c>
      <c r="B391" s="3" t="s">
        <v>867</v>
      </c>
      <c r="C391" s="3" t="s">
        <v>329</v>
      </c>
      <c r="D391" s="3" t="s">
        <v>280</v>
      </c>
      <c r="E391" s="3" t="s">
        <v>281</v>
      </c>
      <c r="F391" s="3" t="s">
        <v>195</v>
      </c>
      <c r="G391" s="16" t="s">
        <v>1536</v>
      </c>
      <c r="H391" s="3" t="s">
        <v>865</v>
      </c>
      <c r="I391" s="3" t="s">
        <v>283</v>
      </c>
      <c r="J391" s="3" t="s">
        <v>330</v>
      </c>
      <c r="K391" s="44">
        <f>Expenditures[[#This Row],[2019
 Total Budget]]-Expenditures[[#This Row],[Budget Adjustments]]</f>
        <v>8504.9599999999991</v>
      </c>
      <c r="L391" s="42"/>
      <c r="M391" s="12">
        <v>8504.9599999999991</v>
      </c>
      <c r="N391" s="12">
        <v>1633.34</v>
      </c>
      <c r="O391" s="12">
        <v>0</v>
      </c>
      <c r="P391" s="12">
        <v>1906.02</v>
      </c>
      <c r="Q391" s="36">
        <v>10734.41</v>
      </c>
      <c r="R391" s="12">
        <v>1798.83</v>
      </c>
      <c r="S391" s="12">
        <v>9256.82</v>
      </c>
      <c r="T391" s="4" t="s">
        <v>16</v>
      </c>
      <c r="U391" s="4" t="s">
        <v>16</v>
      </c>
      <c r="V391" s="4" t="s">
        <v>16</v>
      </c>
    </row>
    <row r="392" spans="1:22" ht="11.1" customHeight="1" x14ac:dyDescent="0.2">
      <c r="A392" s="3" t="s">
        <v>17</v>
      </c>
      <c r="B392" s="3" t="s">
        <v>868</v>
      </c>
      <c r="C392" s="3" t="s">
        <v>310</v>
      </c>
      <c r="D392" s="3" t="s">
        <v>280</v>
      </c>
      <c r="E392" s="3" t="s">
        <v>281</v>
      </c>
      <c r="F392" s="3" t="s">
        <v>195</v>
      </c>
      <c r="G392" s="16" t="s">
        <v>1536</v>
      </c>
      <c r="H392" s="3" t="s">
        <v>865</v>
      </c>
      <c r="I392" s="3" t="s">
        <v>283</v>
      </c>
      <c r="J392" s="3" t="s">
        <v>311</v>
      </c>
      <c r="K392" s="44">
        <f>Expenditures[[#This Row],[2019
 Total Budget]]-Expenditures[[#This Row],[Budget Adjustments]]</f>
        <v>775</v>
      </c>
      <c r="L392" s="42"/>
      <c r="M392" s="12">
        <v>775</v>
      </c>
      <c r="N392" s="12">
        <v>0</v>
      </c>
      <c r="O392" s="12">
        <v>0</v>
      </c>
      <c r="P392" s="12">
        <v>0</v>
      </c>
      <c r="Q392" s="36">
        <v>775</v>
      </c>
      <c r="R392" s="12">
        <v>0</v>
      </c>
      <c r="S392" s="12">
        <v>775</v>
      </c>
      <c r="T392" s="4" t="s">
        <v>16</v>
      </c>
      <c r="U392" s="4" t="s">
        <v>16</v>
      </c>
      <c r="V392" s="4" t="s">
        <v>16</v>
      </c>
    </row>
    <row r="393" spans="1:22" ht="11.1" customHeight="1" x14ac:dyDescent="0.2">
      <c r="A393" s="3" t="s">
        <v>17</v>
      </c>
      <c r="B393" s="3" t="s">
        <v>869</v>
      </c>
      <c r="C393" s="3" t="s">
        <v>446</v>
      </c>
      <c r="D393" s="3" t="s">
        <v>280</v>
      </c>
      <c r="E393" s="3" t="s">
        <v>281</v>
      </c>
      <c r="F393" s="3" t="s">
        <v>195</v>
      </c>
      <c r="G393" s="16" t="s">
        <v>1536</v>
      </c>
      <c r="H393" s="3" t="s">
        <v>865</v>
      </c>
      <c r="I393" s="3" t="s">
        <v>283</v>
      </c>
      <c r="J393" s="3" t="s">
        <v>447</v>
      </c>
      <c r="K393" s="44">
        <f>Expenditures[[#This Row],[2019
 Total Budget]]-Expenditures[[#This Row],[Budget Adjustments]]</f>
        <v>417.6</v>
      </c>
      <c r="L393" s="42"/>
      <c r="M393" s="12">
        <v>417.6</v>
      </c>
      <c r="N393" s="12">
        <v>188.8</v>
      </c>
      <c r="O393" s="12">
        <v>0</v>
      </c>
      <c r="P393" s="12">
        <v>96</v>
      </c>
      <c r="Q393" s="36">
        <v>507.2</v>
      </c>
      <c r="R393" s="12">
        <v>48</v>
      </c>
      <c r="S393" s="12">
        <v>268</v>
      </c>
      <c r="T393" s="4" t="s">
        <v>16</v>
      </c>
      <c r="U393" s="4" t="s">
        <v>16</v>
      </c>
      <c r="V393" s="4" t="s">
        <v>16</v>
      </c>
    </row>
    <row r="394" spans="1:22" ht="11.1" customHeight="1" x14ac:dyDescent="0.2">
      <c r="A394" s="3" t="s">
        <v>17</v>
      </c>
      <c r="B394" s="3" t="s">
        <v>870</v>
      </c>
      <c r="C394" s="3" t="s">
        <v>399</v>
      </c>
      <c r="D394" s="3" t="s">
        <v>280</v>
      </c>
      <c r="E394" s="3" t="s">
        <v>281</v>
      </c>
      <c r="F394" s="3" t="s">
        <v>195</v>
      </c>
      <c r="G394" s="16" t="s">
        <v>1536</v>
      </c>
      <c r="H394" s="3" t="s">
        <v>865</v>
      </c>
      <c r="I394" s="3" t="s">
        <v>287</v>
      </c>
      <c r="J394" s="3" t="s">
        <v>400</v>
      </c>
      <c r="K394" s="44">
        <f>Expenditures[[#This Row],[2019
 Total Budget]]-Expenditures[[#This Row],[Budget Adjustments]]</f>
        <v>18885</v>
      </c>
      <c r="L394" s="42"/>
      <c r="M394" s="12">
        <v>18885</v>
      </c>
      <c r="N394" s="12">
        <v>2669.8</v>
      </c>
      <c r="O394" s="12">
        <v>0</v>
      </c>
      <c r="P394" s="12">
        <v>2613.12</v>
      </c>
      <c r="Q394" s="36">
        <v>15084.23</v>
      </c>
      <c r="R394" s="12">
        <v>2307.84</v>
      </c>
      <c r="S394" s="12">
        <v>11981.18</v>
      </c>
      <c r="T394" s="4" t="s">
        <v>16</v>
      </c>
      <c r="U394" s="4" t="s">
        <v>16</v>
      </c>
      <c r="V394" s="4" t="s">
        <v>16</v>
      </c>
    </row>
    <row r="395" spans="1:22" ht="11.1" customHeight="1" x14ac:dyDescent="0.2">
      <c r="A395" s="3" t="s">
        <v>17</v>
      </c>
      <c r="B395" s="3" t="s">
        <v>871</v>
      </c>
      <c r="C395" s="3" t="s">
        <v>601</v>
      </c>
      <c r="D395" s="3" t="s">
        <v>280</v>
      </c>
      <c r="E395" s="3" t="s">
        <v>281</v>
      </c>
      <c r="F395" s="3" t="s">
        <v>195</v>
      </c>
      <c r="G395" s="16" t="s">
        <v>1536</v>
      </c>
      <c r="H395" s="3" t="s">
        <v>865</v>
      </c>
      <c r="I395" s="3" t="s">
        <v>287</v>
      </c>
      <c r="J395" s="3" t="s">
        <v>602</v>
      </c>
      <c r="K395" s="44">
        <f>Expenditures[[#This Row],[2019
 Total Budget]]-Expenditures[[#This Row],[Budget Adjustments]]</f>
        <v>0</v>
      </c>
      <c r="L395" s="42"/>
      <c r="M395" s="12">
        <v>0</v>
      </c>
      <c r="N395" s="12">
        <v>0</v>
      </c>
      <c r="O395" s="12">
        <v>0</v>
      </c>
      <c r="P395" s="12">
        <v>0</v>
      </c>
      <c r="Q395" s="36">
        <v>0</v>
      </c>
      <c r="R395" s="12">
        <v>0</v>
      </c>
      <c r="S395" s="12">
        <v>0</v>
      </c>
      <c r="T395" s="4" t="s">
        <v>16</v>
      </c>
      <c r="U395" s="4" t="s">
        <v>16</v>
      </c>
      <c r="V395" s="4" t="s">
        <v>16</v>
      </c>
    </row>
    <row r="396" spans="1:22" ht="11.1" customHeight="1" x14ac:dyDescent="0.2">
      <c r="A396" s="3" t="s">
        <v>17</v>
      </c>
      <c r="B396" s="3" t="s">
        <v>872</v>
      </c>
      <c r="C396" s="3" t="s">
        <v>349</v>
      </c>
      <c r="D396" s="3" t="s">
        <v>280</v>
      </c>
      <c r="E396" s="3" t="s">
        <v>281</v>
      </c>
      <c r="F396" s="3" t="s">
        <v>195</v>
      </c>
      <c r="G396" s="16" t="s">
        <v>1536</v>
      </c>
      <c r="H396" s="3" t="s">
        <v>865</v>
      </c>
      <c r="I396" s="3" t="s">
        <v>287</v>
      </c>
      <c r="J396" s="3" t="s">
        <v>350</v>
      </c>
      <c r="K396" s="44">
        <f>Expenditures[[#This Row],[2019
 Total Budget]]-Expenditures[[#This Row],[Budget Adjustments]]</f>
        <v>800</v>
      </c>
      <c r="L396" s="42"/>
      <c r="M396" s="12">
        <v>800</v>
      </c>
      <c r="N396" s="12">
        <v>114.99</v>
      </c>
      <c r="O396" s="12">
        <v>0</v>
      </c>
      <c r="P396" s="12">
        <v>0</v>
      </c>
      <c r="Q396" s="36">
        <v>725.01</v>
      </c>
      <c r="R396" s="12">
        <v>119</v>
      </c>
      <c r="S396" s="12">
        <v>511.3</v>
      </c>
      <c r="T396" s="4" t="s">
        <v>16</v>
      </c>
      <c r="U396" s="4" t="s">
        <v>16</v>
      </c>
      <c r="V396" s="4" t="s">
        <v>16</v>
      </c>
    </row>
    <row r="397" spans="1:22" ht="11.1" customHeight="1" x14ac:dyDescent="0.2">
      <c r="A397" s="3" t="s">
        <v>17</v>
      </c>
      <c r="B397" s="3" t="s">
        <v>873</v>
      </c>
      <c r="C397" s="3" t="s">
        <v>407</v>
      </c>
      <c r="D397" s="3" t="s">
        <v>280</v>
      </c>
      <c r="E397" s="3" t="s">
        <v>281</v>
      </c>
      <c r="F397" s="3" t="s">
        <v>195</v>
      </c>
      <c r="G397" s="16" t="s">
        <v>1536</v>
      </c>
      <c r="H397" s="3" t="s">
        <v>865</v>
      </c>
      <c r="I397" s="3" t="s">
        <v>287</v>
      </c>
      <c r="J397" s="3" t="s">
        <v>408</v>
      </c>
      <c r="K397" s="44">
        <f>Expenditures[[#This Row],[2019
 Total Budget]]-Expenditures[[#This Row],[Budget Adjustments]]</f>
        <v>0</v>
      </c>
      <c r="L397" s="42"/>
      <c r="M397" s="12">
        <v>0</v>
      </c>
      <c r="N397" s="12">
        <v>0</v>
      </c>
      <c r="O397" s="12">
        <v>0</v>
      </c>
      <c r="P397" s="12">
        <v>0</v>
      </c>
      <c r="Q397" s="36">
        <v>0</v>
      </c>
      <c r="R397" s="12">
        <v>0</v>
      </c>
      <c r="S397" s="12">
        <v>0</v>
      </c>
      <c r="T397" s="4" t="s">
        <v>16</v>
      </c>
      <c r="U397" s="4" t="s">
        <v>16</v>
      </c>
      <c r="V397" s="4" t="s">
        <v>16</v>
      </c>
    </row>
    <row r="398" spans="1:22" ht="11.1" customHeight="1" x14ac:dyDescent="0.2">
      <c r="A398" s="3" t="s">
        <v>17</v>
      </c>
      <c r="B398" s="3" t="s">
        <v>874</v>
      </c>
      <c r="C398" s="3" t="s">
        <v>293</v>
      </c>
      <c r="D398" s="3" t="s">
        <v>280</v>
      </c>
      <c r="E398" s="3" t="s">
        <v>281</v>
      </c>
      <c r="F398" s="3" t="s">
        <v>195</v>
      </c>
      <c r="G398" s="16" t="s">
        <v>1536</v>
      </c>
      <c r="H398" s="3" t="s">
        <v>865</v>
      </c>
      <c r="I398" s="3" t="s">
        <v>287</v>
      </c>
      <c r="J398" s="3" t="s">
        <v>294</v>
      </c>
      <c r="K398" s="44">
        <f>Expenditures[[#This Row],[2019
 Total Budget]]-Expenditures[[#This Row],[Budget Adjustments]]</f>
        <v>128000</v>
      </c>
      <c r="L398" s="42"/>
      <c r="M398" s="12">
        <v>128000</v>
      </c>
      <c r="N398" s="12">
        <v>12669.08</v>
      </c>
      <c r="O398" s="12">
        <v>20808.05</v>
      </c>
      <c r="P398" s="12">
        <v>19972.3</v>
      </c>
      <c r="Q398" s="36">
        <v>109600.83</v>
      </c>
      <c r="R398" s="12">
        <v>13764.17</v>
      </c>
      <c r="S398" s="12">
        <v>98210.38</v>
      </c>
      <c r="T398" s="4" t="s">
        <v>16</v>
      </c>
      <c r="U398" s="4" t="s">
        <v>16</v>
      </c>
      <c r="V398" s="4" t="s">
        <v>16</v>
      </c>
    </row>
    <row r="399" spans="1:22" ht="11.1" customHeight="1" x14ac:dyDescent="0.2">
      <c r="A399" s="3" t="s">
        <v>17</v>
      </c>
      <c r="B399" s="3" t="s">
        <v>875</v>
      </c>
      <c r="C399" s="3" t="s">
        <v>416</v>
      </c>
      <c r="D399" s="3" t="s">
        <v>280</v>
      </c>
      <c r="E399" s="3" t="s">
        <v>281</v>
      </c>
      <c r="F399" s="3" t="s">
        <v>195</v>
      </c>
      <c r="G399" s="16" t="s">
        <v>1536</v>
      </c>
      <c r="H399" s="3" t="s">
        <v>865</v>
      </c>
      <c r="I399" s="3" t="s">
        <v>287</v>
      </c>
      <c r="J399" s="3" t="s">
        <v>417</v>
      </c>
      <c r="K399" s="44">
        <f>Expenditures[[#This Row],[2019
 Total Budget]]-Expenditures[[#This Row],[Budget Adjustments]]</f>
        <v>20000</v>
      </c>
      <c r="L399" s="42"/>
      <c r="M399" s="12">
        <v>20000</v>
      </c>
      <c r="N399" s="12">
        <v>4553.7700000000004</v>
      </c>
      <c r="O399" s="12">
        <v>149.99</v>
      </c>
      <c r="P399" s="12">
        <v>1047.03</v>
      </c>
      <c r="Q399" s="36">
        <v>15756.68</v>
      </c>
      <c r="R399" s="12">
        <v>7032.33</v>
      </c>
      <c r="S399" s="12">
        <v>19042.310000000001</v>
      </c>
      <c r="T399" s="4" t="s">
        <v>16</v>
      </c>
      <c r="U399" s="4" t="s">
        <v>16</v>
      </c>
      <c r="V399" s="4" t="s">
        <v>16</v>
      </c>
    </row>
    <row r="400" spans="1:22" ht="11.1" customHeight="1" x14ac:dyDescent="0.2">
      <c r="A400" s="3" t="s">
        <v>17</v>
      </c>
      <c r="B400" s="3" t="s">
        <v>876</v>
      </c>
      <c r="C400" s="3" t="s">
        <v>302</v>
      </c>
      <c r="D400" s="3" t="s">
        <v>280</v>
      </c>
      <c r="E400" s="3" t="s">
        <v>281</v>
      </c>
      <c r="F400" s="3" t="s">
        <v>195</v>
      </c>
      <c r="G400" s="16" t="s">
        <v>1536</v>
      </c>
      <c r="H400" s="3" t="s">
        <v>865</v>
      </c>
      <c r="I400" s="3" t="s">
        <v>303</v>
      </c>
      <c r="J400" s="3" t="s">
        <v>304</v>
      </c>
      <c r="K400" s="44">
        <f>Expenditures[[#This Row],[2019
 Total Budget]]-Expenditures[[#This Row],[Budget Adjustments]]</f>
        <v>10170.83</v>
      </c>
      <c r="L400" s="42"/>
      <c r="M400" s="12">
        <v>10170.83</v>
      </c>
      <c r="N400" s="12">
        <v>1940.37</v>
      </c>
      <c r="O400" s="12">
        <v>0</v>
      </c>
      <c r="P400" s="12">
        <v>1874.93</v>
      </c>
      <c r="Q400" s="36">
        <v>9491.35</v>
      </c>
      <c r="R400" s="12">
        <v>1742.95</v>
      </c>
      <c r="S400" s="12">
        <v>8856.66</v>
      </c>
      <c r="T400" s="4" t="s">
        <v>16</v>
      </c>
      <c r="U400" s="4" t="s">
        <v>16</v>
      </c>
      <c r="V400" s="4" t="s">
        <v>16</v>
      </c>
    </row>
    <row r="401" spans="1:22" ht="11.1" customHeight="1" x14ac:dyDescent="0.2">
      <c r="A401" s="3" t="s">
        <v>17</v>
      </c>
      <c r="B401" s="3" t="s">
        <v>877</v>
      </c>
      <c r="C401" s="3" t="s">
        <v>426</v>
      </c>
      <c r="D401" s="3" t="s">
        <v>280</v>
      </c>
      <c r="E401" s="3" t="s">
        <v>281</v>
      </c>
      <c r="F401" s="3" t="s">
        <v>195</v>
      </c>
      <c r="G401" s="16" t="s">
        <v>1536</v>
      </c>
      <c r="H401" s="3" t="s">
        <v>878</v>
      </c>
      <c r="I401" s="3" t="s">
        <v>283</v>
      </c>
      <c r="J401" s="3" t="s">
        <v>428</v>
      </c>
      <c r="K401" s="44">
        <f>Expenditures[[#This Row],[2019
 Total Budget]]-Expenditures[[#This Row],[Budget Adjustments]]</f>
        <v>108574.08</v>
      </c>
      <c r="L401" s="42"/>
      <c r="M401" s="12">
        <v>108574.08</v>
      </c>
      <c r="N401" s="12">
        <v>24094.240000000002</v>
      </c>
      <c r="O401" s="12">
        <v>0</v>
      </c>
      <c r="P401" s="12">
        <v>23160</v>
      </c>
      <c r="Q401" s="36">
        <v>102435.56</v>
      </c>
      <c r="R401" s="12">
        <v>21436.82</v>
      </c>
      <c r="S401" s="12">
        <v>96478.21</v>
      </c>
      <c r="T401" s="4" t="s">
        <v>16</v>
      </c>
      <c r="U401" s="4" t="s">
        <v>16</v>
      </c>
      <c r="V401" s="4" t="s">
        <v>16</v>
      </c>
    </row>
    <row r="402" spans="1:22" ht="11.1" customHeight="1" x14ac:dyDescent="0.2">
      <c r="A402" s="3" t="s">
        <v>17</v>
      </c>
      <c r="B402" s="3" t="s">
        <v>879</v>
      </c>
      <c r="C402" s="3" t="s">
        <v>329</v>
      </c>
      <c r="D402" s="3" t="s">
        <v>280</v>
      </c>
      <c r="E402" s="3" t="s">
        <v>281</v>
      </c>
      <c r="F402" s="3" t="s">
        <v>195</v>
      </c>
      <c r="G402" s="16" t="s">
        <v>1536</v>
      </c>
      <c r="H402" s="3" t="s">
        <v>878</v>
      </c>
      <c r="I402" s="3" t="s">
        <v>283</v>
      </c>
      <c r="J402" s="3" t="s">
        <v>330</v>
      </c>
      <c r="K402" s="44">
        <f>Expenditures[[#This Row],[2019
 Total Budget]]-Expenditures[[#This Row],[Budget Adjustments]]</f>
        <v>3000</v>
      </c>
      <c r="L402" s="42"/>
      <c r="M402" s="12">
        <v>3000</v>
      </c>
      <c r="N402" s="12">
        <v>85.75</v>
      </c>
      <c r="O402" s="12">
        <v>0</v>
      </c>
      <c r="P402" s="12">
        <v>206.98</v>
      </c>
      <c r="Q402" s="36">
        <v>1368.12</v>
      </c>
      <c r="R402" s="12">
        <v>184.03</v>
      </c>
      <c r="S402" s="12">
        <v>1647.47</v>
      </c>
      <c r="T402" s="4" t="s">
        <v>16</v>
      </c>
      <c r="U402" s="4" t="s">
        <v>16</v>
      </c>
      <c r="V402" s="4" t="s">
        <v>16</v>
      </c>
    </row>
    <row r="403" spans="1:22" ht="11.1" customHeight="1" x14ac:dyDescent="0.2">
      <c r="A403" s="3" t="s">
        <v>17</v>
      </c>
      <c r="B403" s="3" t="s">
        <v>880</v>
      </c>
      <c r="C403" s="3" t="s">
        <v>310</v>
      </c>
      <c r="D403" s="3" t="s">
        <v>280</v>
      </c>
      <c r="E403" s="3" t="s">
        <v>281</v>
      </c>
      <c r="F403" s="3" t="s">
        <v>195</v>
      </c>
      <c r="G403" s="16" t="s">
        <v>1536</v>
      </c>
      <c r="H403" s="3" t="s">
        <v>878</v>
      </c>
      <c r="I403" s="3" t="s">
        <v>283</v>
      </c>
      <c r="J403" s="3" t="s">
        <v>311</v>
      </c>
      <c r="K403" s="44">
        <f>Expenditures[[#This Row],[2019
 Total Budget]]-Expenditures[[#This Row],[Budget Adjustments]]</f>
        <v>0</v>
      </c>
      <c r="L403" s="42"/>
      <c r="M403" s="12">
        <v>0</v>
      </c>
      <c r="N403" s="12">
        <v>0</v>
      </c>
      <c r="O403" s="12">
        <v>0</v>
      </c>
      <c r="P403" s="12">
        <v>0</v>
      </c>
      <c r="Q403" s="36">
        <v>0</v>
      </c>
      <c r="R403" s="12">
        <v>0</v>
      </c>
      <c r="S403" s="12">
        <v>0</v>
      </c>
      <c r="T403" s="4" t="s">
        <v>16</v>
      </c>
      <c r="U403" s="4" t="s">
        <v>16</v>
      </c>
      <c r="V403" s="4" t="s">
        <v>16</v>
      </c>
    </row>
    <row r="404" spans="1:22" ht="11.1" customHeight="1" x14ac:dyDescent="0.2">
      <c r="A404" s="3" t="s">
        <v>17</v>
      </c>
      <c r="B404" s="3" t="s">
        <v>881</v>
      </c>
      <c r="C404" s="3" t="s">
        <v>446</v>
      </c>
      <c r="D404" s="3" t="s">
        <v>280</v>
      </c>
      <c r="E404" s="3" t="s">
        <v>281</v>
      </c>
      <c r="F404" s="3" t="s">
        <v>195</v>
      </c>
      <c r="G404" s="16" t="s">
        <v>1536</v>
      </c>
      <c r="H404" s="3" t="s">
        <v>878</v>
      </c>
      <c r="I404" s="3" t="s">
        <v>283</v>
      </c>
      <c r="J404" s="3" t="s">
        <v>447</v>
      </c>
      <c r="K404" s="44">
        <f>Expenditures[[#This Row],[2019
 Total Budget]]-Expenditures[[#This Row],[Budget Adjustments]]</f>
        <v>0</v>
      </c>
      <c r="L404" s="42"/>
      <c r="M404" s="12">
        <v>0</v>
      </c>
      <c r="N404" s="12">
        <v>0</v>
      </c>
      <c r="O404" s="12">
        <v>0</v>
      </c>
      <c r="P404" s="12">
        <v>0</v>
      </c>
      <c r="Q404" s="36">
        <v>0</v>
      </c>
      <c r="R404" s="12">
        <v>0</v>
      </c>
      <c r="S404" s="12">
        <v>0</v>
      </c>
      <c r="T404" s="4" t="s">
        <v>16</v>
      </c>
      <c r="U404" s="4" t="s">
        <v>16</v>
      </c>
      <c r="V404" s="4" t="s">
        <v>16</v>
      </c>
    </row>
    <row r="405" spans="1:22" ht="11.1" customHeight="1" x14ac:dyDescent="0.2">
      <c r="A405" s="3" t="s">
        <v>17</v>
      </c>
      <c r="B405" s="3" t="s">
        <v>882</v>
      </c>
      <c r="C405" s="3" t="s">
        <v>399</v>
      </c>
      <c r="D405" s="3" t="s">
        <v>280</v>
      </c>
      <c r="E405" s="3" t="s">
        <v>281</v>
      </c>
      <c r="F405" s="3" t="s">
        <v>195</v>
      </c>
      <c r="G405" s="16" t="s">
        <v>1536</v>
      </c>
      <c r="H405" s="3" t="s">
        <v>878</v>
      </c>
      <c r="I405" s="3" t="s">
        <v>287</v>
      </c>
      <c r="J405" s="3" t="s">
        <v>400</v>
      </c>
      <c r="K405" s="44">
        <f>Expenditures[[#This Row],[2019
 Total Budget]]-Expenditures[[#This Row],[Budget Adjustments]]</f>
        <v>9600</v>
      </c>
      <c r="L405" s="42"/>
      <c r="M405" s="12">
        <v>9600</v>
      </c>
      <c r="N405" s="12">
        <v>1253.79</v>
      </c>
      <c r="O405" s="12">
        <v>0</v>
      </c>
      <c r="P405" s="12">
        <v>1303.8</v>
      </c>
      <c r="Q405" s="36">
        <v>5566.73</v>
      </c>
      <c r="R405" s="12">
        <v>806.1</v>
      </c>
      <c r="S405" s="12">
        <v>4490.49</v>
      </c>
      <c r="T405" s="4" t="s">
        <v>16</v>
      </c>
      <c r="U405" s="4" t="s">
        <v>16</v>
      </c>
      <c r="V405" s="4" t="s">
        <v>16</v>
      </c>
    </row>
    <row r="406" spans="1:22" ht="11.1" customHeight="1" x14ac:dyDescent="0.2">
      <c r="A406" s="3" t="s">
        <v>17</v>
      </c>
      <c r="B406" s="3" t="s">
        <v>883</v>
      </c>
      <c r="C406" s="3" t="s">
        <v>601</v>
      </c>
      <c r="D406" s="3" t="s">
        <v>280</v>
      </c>
      <c r="E406" s="3" t="s">
        <v>281</v>
      </c>
      <c r="F406" s="3" t="s">
        <v>195</v>
      </c>
      <c r="G406" s="16" t="s">
        <v>1536</v>
      </c>
      <c r="H406" s="3" t="s">
        <v>878</v>
      </c>
      <c r="I406" s="3" t="s">
        <v>287</v>
      </c>
      <c r="J406" s="3" t="s">
        <v>602</v>
      </c>
      <c r="K406" s="44">
        <f>Expenditures[[#This Row],[2019
 Total Budget]]-Expenditures[[#This Row],[Budget Adjustments]]</f>
        <v>0</v>
      </c>
      <c r="L406" s="42"/>
      <c r="M406" s="12">
        <v>0</v>
      </c>
      <c r="N406" s="12">
        <v>0</v>
      </c>
      <c r="O406" s="12">
        <v>0</v>
      </c>
      <c r="P406" s="12">
        <v>0</v>
      </c>
      <c r="Q406" s="36">
        <v>0</v>
      </c>
      <c r="R406" s="12">
        <v>0</v>
      </c>
      <c r="S406" s="12">
        <v>0</v>
      </c>
      <c r="T406" s="4" t="s">
        <v>16</v>
      </c>
      <c r="U406" s="4" t="s">
        <v>16</v>
      </c>
      <c r="V406" s="4" t="s">
        <v>16</v>
      </c>
    </row>
    <row r="407" spans="1:22" ht="11.1" customHeight="1" x14ac:dyDescent="0.2">
      <c r="A407" s="3" t="s">
        <v>17</v>
      </c>
      <c r="B407" s="3" t="s">
        <v>884</v>
      </c>
      <c r="C407" s="3" t="s">
        <v>349</v>
      </c>
      <c r="D407" s="3" t="s">
        <v>280</v>
      </c>
      <c r="E407" s="3" t="s">
        <v>281</v>
      </c>
      <c r="F407" s="3" t="s">
        <v>195</v>
      </c>
      <c r="G407" s="16" t="s">
        <v>1536</v>
      </c>
      <c r="H407" s="3" t="s">
        <v>878</v>
      </c>
      <c r="I407" s="3" t="s">
        <v>287</v>
      </c>
      <c r="J407" s="3" t="s">
        <v>350</v>
      </c>
      <c r="K407" s="44">
        <f>Expenditures[[#This Row],[2019
 Total Budget]]-Expenditures[[#This Row],[Budget Adjustments]]</f>
        <v>375</v>
      </c>
      <c r="L407" s="42"/>
      <c r="M407" s="12">
        <v>375</v>
      </c>
      <c r="N407" s="12">
        <v>96</v>
      </c>
      <c r="O407" s="12">
        <v>0</v>
      </c>
      <c r="P407" s="12">
        <v>0</v>
      </c>
      <c r="Q407" s="36">
        <v>349.33</v>
      </c>
      <c r="R407" s="12">
        <v>0</v>
      </c>
      <c r="S407" s="12">
        <v>365.52</v>
      </c>
      <c r="T407" s="4" t="s">
        <v>16</v>
      </c>
      <c r="U407" s="4" t="s">
        <v>16</v>
      </c>
      <c r="V407" s="4" t="s">
        <v>16</v>
      </c>
    </row>
    <row r="408" spans="1:22" ht="11.1" customHeight="1" x14ac:dyDescent="0.2">
      <c r="A408" s="3" t="s">
        <v>17</v>
      </c>
      <c r="B408" s="3" t="s">
        <v>885</v>
      </c>
      <c r="C408" s="3" t="s">
        <v>407</v>
      </c>
      <c r="D408" s="3" t="s">
        <v>280</v>
      </c>
      <c r="E408" s="3" t="s">
        <v>281</v>
      </c>
      <c r="F408" s="3" t="s">
        <v>195</v>
      </c>
      <c r="G408" s="16" t="s">
        <v>1536</v>
      </c>
      <c r="H408" s="3" t="s">
        <v>878</v>
      </c>
      <c r="I408" s="3" t="s">
        <v>287</v>
      </c>
      <c r="J408" s="3" t="s">
        <v>408</v>
      </c>
      <c r="K408" s="44">
        <f>Expenditures[[#This Row],[2019
 Total Budget]]-Expenditures[[#This Row],[Budget Adjustments]]</f>
        <v>0</v>
      </c>
      <c r="L408" s="42"/>
      <c r="M408" s="12">
        <v>0</v>
      </c>
      <c r="N408" s="12">
        <v>0</v>
      </c>
      <c r="O408" s="12">
        <v>0</v>
      </c>
      <c r="P408" s="12">
        <v>0</v>
      </c>
      <c r="Q408" s="36">
        <v>0</v>
      </c>
      <c r="R408" s="12">
        <v>0</v>
      </c>
      <c r="S408" s="12">
        <v>0</v>
      </c>
      <c r="T408" s="4" t="s">
        <v>16</v>
      </c>
      <c r="U408" s="4" t="s">
        <v>16</v>
      </c>
      <c r="V408" s="4" t="s">
        <v>16</v>
      </c>
    </row>
    <row r="409" spans="1:22" ht="11.1" customHeight="1" x14ac:dyDescent="0.2">
      <c r="A409" s="3" t="s">
        <v>17</v>
      </c>
      <c r="B409" s="3" t="s">
        <v>886</v>
      </c>
      <c r="C409" s="3" t="s">
        <v>416</v>
      </c>
      <c r="D409" s="3" t="s">
        <v>280</v>
      </c>
      <c r="E409" s="3" t="s">
        <v>281</v>
      </c>
      <c r="F409" s="3" t="s">
        <v>195</v>
      </c>
      <c r="G409" s="16" t="s">
        <v>1536</v>
      </c>
      <c r="H409" s="3" t="s">
        <v>878</v>
      </c>
      <c r="I409" s="3" t="s">
        <v>287</v>
      </c>
      <c r="J409" s="3" t="s">
        <v>417</v>
      </c>
      <c r="K409" s="44">
        <f>Expenditures[[#This Row],[2019
 Total Budget]]-Expenditures[[#This Row],[Budget Adjustments]]</f>
        <v>8000</v>
      </c>
      <c r="L409" s="42"/>
      <c r="M409" s="12">
        <v>8000</v>
      </c>
      <c r="N409" s="12">
        <v>0</v>
      </c>
      <c r="O409" s="12">
        <v>0</v>
      </c>
      <c r="P409" s="12">
        <v>900</v>
      </c>
      <c r="Q409" s="36">
        <v>7933.55</v>
      </c>
      <c r="R409" s="12">
        <v>219.13</v>
      </c>
      <c r="S409" s="12">
        <v>8690.6299999999992</v>
      </c>
      <c r="T409" s="4" t="s">
        <v>16</v>
      </c>
      <c r="U409" s="4" t="s">
        <v>16</v>
      </c>
      <c r="V409" s="4" t="s">
        <v>16</v>
      </c>
    </row>
    <row r="410" spans="1:22" ht="11.1" customHeight="1" x14ac:dyDescent="0.2">
      <c r="A410" s="3" t="s">
        <v>17</v>
      </c>
      <c r="B410" s="3" t="s">
        <v>887</v>
      </c>
      <c r="C410" s="3" t="s">
        <v>302</v>
      </c>
      <c r="D410" s="3" t="s">
        <v>280</v>
      </c>
      <c r="E410" s="3" t="s">
        <v>281</v>
      </c>
      <c r="F410" s="3" t="s">
        <v>195</v>
      </c>
      <c r="G410" s="16" t="s">
        <v>1536</v>
      </c>
      <c r="H410" s="3" t="s">
        <v>878</v>
      </c>
      <c r="I410" s="3" t="s">
        <v>303</v>
      </c>
      <c r="J410" s="3" t="s">
        <v>304</v>
      </c>
      <c r="K410" s="44">
        <f>Expenditures[[#This Row],[2019
 Total Budget]]-Expenditures[[#This Row],[Budget Adjustments]]</f>
        <v>8535.41</v>
      </c>
      <c r="L410" s="42"/>
      <c r="M410" s="12">
        <v>8535.41</v>
      </c>
      <c r="N410" s="12">
        <v>1819.61</v>
      </c>
      <c r="O410" s="12">
        <v>0</v>
      </c>
      <c r="P410" s="12">
        <v>1739.58</v>
      </c>
      <c r="Q410" s="36">
        <v>7699.29</v>
      </c>
      <c r="R410" s="12">
        <v>1591.37</v>
      </c>
      <c r="S410" s="12">
        <v>7199.81</v>
      </c>
      <c r="T410" s="4" t="s">
        <v>16</v>
      </c>
      <c r="U410" s="4" t="s">
        <v>16</v>
      </c>
      <c r="V410" s="4" t="s">
        <v>16</v>
      </c>
    </row>
    <row r="411" spans="1:22" ht="11.1" customHeight="1" x14ac:dyDescent="0.2">
      <c r="A411" s="3" t="s">
        <v>17</v>
      </c>
      <c r="B411" s="3" t="s">
        <v>888</v>
      </c>
      <c r="C411" s="3" t="s">
        <v>426</v>
      </c>
      <c r="D411" s="3" t="s">
        <v>280</v>
      </c>
      <c r="E411" s="3" t="s">
        <v>281</v>
      </c>
      <c r="F411" s="3" t="s">
        <v>195</v>
      </c>
      <c r="G411" s="16" t="s">
        <v>1536</v>
      </c>
      <c r="H411" s="3" t="s">
        <v>889</v>
      </c>
      <c r="I411" s="3" t="s">
        <v>283</v>
      </c>
      <c r="J411" s="3" t="s">
        <v>428</v>
      </c>
      <c r="K411" s="44">
        <f>Expenditures[[#This Row],[2019
 Total Budget]]-Expenditures[[#This Row],[Budget Adjustments]]</f>
        <v>29325.96</v>
      </c>
      <c r="L411" s="42"/>
      <c r="M411" s="12">
        <v>29325.96</v>
      </c>
      <c r="N411" s="12">
        <v>6867.41</v>
      </c>
      <c r="O411" s="12">
        <v>0</v>
      </c>
      <c r="P411" s="12">
        <v>1951.93</v>
      </c>
      <c r="Q411" s="36">
        <v>19500.86</v>
      </c>
      <c r="R411" s="12">
        <v>5628.97</v>
      </c>
      <c r="S411" s="12">
        <v>24749.74</v>
      </c>
      <c r="T411" s="4" t="s">
        <v>16</v>
      </c>
      <c r="U411" s="4" t="s">
        <v>16</v>
      </c>
      <c r="V411" s="4" t="s">
        <v>16</v>
      </c>
    </row>
    <row r="412" spans="1:22" ht="11.1" customHeight="1" x14ac:dyDescent="0.2">
      <c r="A412" s="3" t="s">
        <v>17</v>
      </c>
      <c r="B412" s="3" t="s">
        <v>890</v>
      </c>
      <c r="C412" s="3" t="s">
        <v>329</v>
      </c>
      <c r="D412" s="3" t="s">
        <v>280</v>
      </c>
      <c r="E412" s="3" t="s">
        <v>281</v>
      </c>
      <c r="F412" s="3" t="s">
        <v>195</v>
      </c>
      <c r="G412" s="16" t="s">
        <v>1536</v>
      </c>
      <c r="H412" s="3" t="s">
        <v>889</v>
      </c>
      <c r="I412" s="3" t="s">
        <v>283</v>
      </c>
      <c r="J412" s="3" t="s">
        <v>330</v>
      </c>
      <c r="K412" s="44">
        <f>Expenditures[[#This Row],[2019
 Total Budget]]-Expenditures[[#This Row],[Budget Adjustments]]</f>
        <v>0</v>
      </c>
      <c r="L412" s="42"/>
      <c r="M412" s="12">
        <v>0</v>
      </c>
      <c r="N412" s="12">
        <v>16.11</v>
      </c>
      <c r="O412" s="12">
        <v>0</v>
      </c>
      <c r="P412" s="12">
        <v>0</v>
      </c>
      <c r="Q412" s="36">
        <v>394.1</v>
      </c>
      <c r="R412" s="12">
        <v>0</v>
      </c>
      <c r="S412" s="12">
        <v>522.78</v>
      </c>
      <c r="T412" s="4" t="s">
        <v>16</v>
      </c>
      <c r="U412" s="4" t="s">
        <v>16</v>
      </c>
      <c r="V412" s="4" t="s">
        <v>16</v>
      </c>
    </row>
    <row r="413" spans="1:22" ht="11.1" customHeight="1" x14ac:dyDescent="0.2">
      <c r="A413" s="3" t="s">
        <v>17</v>
      </c>
      <c r="B413" s="3" t="s">
        <v>891</v>
      </c>
      <c r="C413" s="3" t="s">
        <v>536</v>
      </c>
      <c r="D413" s="3" t="s">
        <v>280</v>
      </c>
      <c r="E413" s="3" t="s">
        <v>281</v>
      </c>
      <c r="F413" s="3" t="s">
        <v>195</v>
      </c>
      <c r="G413" s="16" t="s">
        <v>1536</v>
      </c>
      <c r="H413" s="3" t="s">
        <v>889</v>
      </c>
      <c r="I413" s="3" t="s">
        <v>283</v>
      </c>
      <c r="J413" s="3" t="s">
        <v>537</v>
      </c>
      <c r="K413" s="44">
        <f>Expenditures[[#This Row],[2019
 Total Budget]]-Expenditures[[#This Row],[Budget Adjustments]]</f>
        <v>245</v>
      </c>
      <c r="L413" s="42"/>
      <c r="M413" s="12">
        <v>245</v>
      </c>
      <c r="N413" s="12">
        <v>0</v>
      </c>
      <c r="O413" s="12">
        <v>0</v>
      </c>
      <c r="P413" s="12">
        <v>0</v>
      </c>
      <c r="Q413" s="36">
        <v>118.97</v>
      </c>
      <c r="R413" s="12">
        <v>0</v>
      </c>
      <c r="S413" s="12">
        <v>172.8</v>
      </c>
      <c r="T413" s="4" t="s">
        <v>16</v>
      </c>
      <c r="U413" s="4" t="s">
        <v>16</v>
      </c>
      <c r="V413" s="4" t="s">
        <v>16</v>
      </c>
    </row>
    <row r="414" spans="1:22" ht="11.1" customHeight="1" x14ac:dyDescent="0.2">
      <c r="A414" s="3" t="s">
        <v>17</v>
      </c>
      <c r="B414" s="3" t="s">
        <v>892</v>
      </c>
      <c r="C414" s="3" t="s">
        <v>310</v>
      </c>
      <c r="D414" s="3" t="s">
        <v>280</v>
      </c>
      <c r="E414" s="3" t="s">
        <v>281</v>
      </c>
      <c r="F414" s="3" t="s">
        <v>195</v>
      </c>
      <c r="G414" s="16" t="s">
        <v>1536</v>
      </c>
      <c r="H414" s="3" t="s">
        <v>889</v>
      </c>
      <c r="I414" s="3" t="s">
        <v>283</v>
      </c>
      <c r="J414" s="3" t="s">
        <v>311</v>
      </c>
      <c r="K414" s="44">
        <f>Expenditures[[#This Row],[2019
 Total Budget]]-Expenditures[[#This Row],[Budget Adjustments]]</f>
        <v>0</v>
      </c>
      <c r="L414" s="42"/>
      <c r="M414" s="12">
        <v>0</v>
      </c>
      <c r="N414" s="12">
        <v>0</v>
      </c>
      <c r="O414" s="12">
        <v>0</v>
      </c>
      <c r="P414" s="12">
        <v>0</v>
      </c>
      <c r="Q414" s="36">
        <v>687.5</v>
      </c>
      <c r="R414" s="12">
        <v>0</v>
      </c>
      <c r="S414" s="12">
        <v>0</v>
      </c>
      <c r="T414" s="4" t="s">
        <v>16</v>
      </c>
      <c r="U414" s="4" t="s">
        <v>16</v>
      </c>
      <c r="V414" s="4" t="s">
        <v>16</v>
      </c>
    </row>
    <row r="415" spans="1:22" ht="11.1" customHeight="1" x14ac:dyDescent="0.2">
      <c r="A415" s="3" t="s">
        <v>17</v>
      </c>
      <c r="B415" s="3" t="s">
        <v>893</v>
      </c>
      <c r="C415" s="3" t="s">
        <v>399</v>
      </c>
      <c r="D415" s="3" t="s">
        <v>280</v>
      </c>
      <c r="E415" s="3" t="s">
        <v>281</v>
      </c>
      <c r="F415" s="3" t="s">
        <v>195</v>
      </c>
      <c r="G415" s="16" t="s">
        <v>1536</v>
      </c>
      <c r="H415" s="3" t="s">
        <v>889</v>
      </c>
      <c r="I415" s="3" t="s">
        <v>287</v>
      </c>
      <c r="J415" s="3" t="s">
        <v>400</v>
      </c>
      <c r="K415" s="44">
        <f>Expenditures[[#This Row],[2019
 Total Budget]]-Expenditures[[#This Row],[Budget Adjustments]]</f>
        <v>6850</v>
      </c>
      <c r="L415" s="42"/>
      <c r="M415" s="12">
        <v>6850</v>
      </c>
      <c r="N415" s="12">
        <v>0</v>
      </c>
      <c r="O415" s="12">
        <v>0</v>
      </c>
      <c r="P415" s="12">
        <v>58.06</v>
      </c>
      <c r="Q415" s="36">
        <v>3261.78</v>
      </c>
      <c r="R415" s="12">
        <v>0</v>
      </c>
      <c r="S415" s="12">
        <v>4023.59</v>
      </c>
      <c r="T415" s="4" t="s">
        <v>16</v>
      </c>
      <c r="U415" s="4" t="s">
        <v>16</v>
      </c>
      <c r="V415" s="4" t="s">
        <v>16</v>
      </c>
    </row>
    <row r="416" spans="1:22" ht="11.1" customHeight="1" x14ac:dyDescent="0.2">
      <c r="A416" s="3" t="s">
        <v>17</v>
      </c>
      <c r="B416" s="3" t="s">
        <v>894</v>
      </c>
      <c r="C416" s="3" t="s">
        <v>601</v>
      </c>
      <c r="D416" s="3" t="s">
        <v>280</v>
      </c>
      <c r="E416" s="3" t="s">
        <v>281</v>
      </c>
      <c r="F416" s="3" t="s">
        <v>195</v>
      </c>
      <c r="G416" s="16" t="s">
        <v>1536</v>
      </c>
      <c r="H416" s="3" t="s">
        <v>889</v>
      </c>
      <c r="I416" s="3" t="s">
        <v>287</v>
      </c>
      <c r="J416" s="3" t="s">
        <v>602</v>
      </c>
      <c r="K416" s="44">
        <f>Expenditures[[#This Row],[2019
 Total Budget]]-Expenditures[[#This Row],[Budget Adjustments]]</f>
        <v>0</v>
      </c>
      <c r="L416" s="42"/>
      <c r="M416" s="12">
        <v>0</v>
      </c>
      <c r="N416" s="12">
        <v>0</v>
      </c>
      <c r="O416" s="12">
        <v>0</v>
      </c>
      <c r="P416" s="12">
        <v>0</v>
      </c>
      <c r="Q416" s="36">
        <v>0</v>
      </c>
      <c r="R416" s="12">
        <v>0</v>
      </c>
      <c r="S416" s="12">
        <v>0</v>
      </c>
      <c r="T416" s="4" t="s">
        <v>16</v>
      </c>
      <c r="U416" s="4" t="s">
        <v>16</v>
      </c>
      <c r="V416" s="4" t="s">
        <v>16</v>
      </c>
    </row>
    <row r="417" spans="1:22" ht="11.1" customHeight="1" x14ac:dyDescent="0.2">
      <c r="A417" s="3" t="s">
        <v>17</v>
      </c>
      <c r="B417" s="3" t="s">
        <v>895</v>
      </c>
      <c r="C417" s="3" t="s">
        <v>416</v>
      </c>
      <c r="D417" s="3" t="s">
        <v>280</v>
      </c>
      <c r="E417" s="3" t="s">
        <v>281</v>
      </c>
      <c r="F417" s="3" t="s">
        <v>195</v>
      </c>
      <c r="G417" s="16" t="s">
        <v>1536</v>
      </c>
      <c r="H417" s="3" t="s">
        <v>889</v>
      </c>
      <c r="I417" s="3" t="s">
        <v>287</v>
      </c>
      <c r="J417" s="3" t="s">
        <v>417</v>
      </c>
      <c r="K417" s="44">
        <f>Expenditures[[#This Row],[2019
 Total Budget]]-Expenditures[[#This Row],[Budget Adjustments]]</f>
        <v>9500</v>
      </c>
      <c r="L417" s="42"/>
      <c r="M417" s="12">
        <v>9500</v>
      </c>
      <c r="N417" s="12">
        <v>1506.5</v>
      </c>
      <c r="O417" s="12">
        <v>174.07</v>
      </c>
      <c r="P417" s="12">
        <v>1591.16</v>
      </c>
      <c r="Q417" s="36">
        <v>25697.08</v>
      </c>
      <c r="R417" s="12">
        <v>1101.8499999999999</v>
      </c>
      <c r="S417" s="12">
        <v>5132.46</v>
      </c>
      <c r="T417" s="4" t="s">
        <v>16</v>
      </c>
      <c r="U417" s="4" t="s">
        <v>16</v>
      </c>
      <c r="V417" s="4" t="s">
        <v>16</v>
      </c>
    </row>
    <row r="418" spans="1:22" ht="11.1" customHeight="1" x14ac:dyDescent="0.2">
      <c r="A418" s="3" t="s">
        <v>17</v>
      </c>
      <c r="B418" s="3" t="s">
        <v>896</v>
      </c>
      <c r="C418" s="3" t="s">
        <v>302</v>
      </c>
      <c r="D418" s="3" t="s">
        <v>280</v>
      </c>
      <c r="E418" s="3" t="s">
        <v>281</v>
      </c>
      <c r="F418" s="3" t="s">
        <v>195</v>
      </c>
      <c r="G418" s="16" t="s">
        <v>1536</v>
      </c>
      <c r="H418" s="3" t="s">
        <v>889</v>
      </c>
      <c r="I418" s="3" t="s">
        <v>303</v>
      </c>
      <c r="J418" s="3" t="s">
        <v>304</v>
      </c>
      <c r="K418" s="44">
        <f>Expenditures[[#This Row],[2019
 Total Budget]]-Expenditures[[#This Row],[Budget Adjustments]]</f>
        <v>2262.1799999999998</v>
      </c>
      <c r="L418" s="42"/>
      <c r="M418" s="12">
        <v>2262.1799999999998</v>
      </c>
      <c r="N418" s="12">
        <v>516.03</v>
      </c>
      <c r="O418" s="12">
        <v>0</v>
      </c>
      <c r="P418" s="12">
        <v>145.94</v>
      </c>
      <c r="Q418" s="36">
        <v>1563.51</v>
      </c>
      <c r="R418" s="12">
        <v>413.74</v>
      </c>
      <c r="S418" s="12">
        <v>1866.47</v>
      </c>
      <c r="T418" s="4" t="s">
        <v>16</v>
      </c>
      <c r="U418" s="4" t="s">
        <v>16</v>
      </c>
      <c r="V418" s="4" t="s">
        <v>16</v>
      </c>
    </row>
    <row r="419" spans="1:22" ht="11.1" customHeight="1" x14ac:dyDescent="0.2">
      <c r="A419" s="3" t="s">
        <v>17</v>
      </c>
      <c r="B419" s="3" t="s">
        <v>897</v>
      </c>
      <c r="C419" s="3" t="s">
        <v>898</v>
      </c>
      <c r="D419" s="3" t="s">
        <v>280</v>
      </c>
      <c r="E419" s="3" t="s">
        <v>281</v>
      </c>
      <c r="F419" s="3" t="s">
        <v>195</v>
      </c>
      <c r="G419" s="16" t="s">
        <v>1538</v>
      </c>
      <c r="H419" s="3" t="s">
        <v>899</v>
      </c>
      <c r="I419" s="3" t="s">
        <v>287</v>
      </c>
      <c r="J419" s="3" t="s">
        <v>412</v>
      </c>
      <c r="K419" s="44">
        <f>Expenditures[[#This Row],[2019
 Total Budget]]-Expenditures[[#This Row],[Budget Adjustments]]</f>
        <v>466577</v>
      </c>
      <c r="L419" s="42"/>
      <c r="M419" s="12">
        <v>466577</v>
      </c>
      <c r="N419" s="12">
        <v>65895.08</v>
      </c>
      <c r="O419" s="12">
        <v>0</v>
      </c>
      <c r="P419" s="12">
        <v>73669.41</v>
      </c>
      <c r="Q419" s="36">
        <v>412876.9</v>
      </c>
      <c r="R419" s="12">
        <v>0</v>
      </c>
      <c r="S419" s="12">
        <v>404740.54</v>
      </c>
      <c r="T419" s="4" t="s">
        <v>16</v>
      </c>
      <c r="U419" s="4" t="s">
        <v>16</v>
      </c>
      <c r="V419" s="4" t="s">
        <v>16</v>
      </c>
    </row>
    <row r="420" spans="1:22" ht="11.1" customHeight="1" x14ac:dyDescent="0.2">
      <c r="A420" s="3" t="s">
        <v>17</v>
      </c>
      <c r="B420" s="3" t="s">
        <v>900</v>
      </c>
      <c r="C420" s="3" t="s">
        <v>901</v>
      </c>
      <c r="D420" s="3" t="s">
        <v>280</v>
      </c>
      <c r="E420" s="3" t="s">
        <v>281</v>
      </c>
      <c r="F420" s="3" t="s">
        <v>214</v>
      </c>
      <c r="G420" s="16" t="s">
        <v>1539</v>
      </c>
      <c r="H420" s="3" t="s">
        <v>902</v>
      </c>
      <c r="I420" s="3" t="s">
        <v>303</v>
      </c>
      <c r="J420" s="3" t="s">
        <v>903</v>
      </c>
      <c r="K420" s="44">
        <f>Expenditures[[#This Row],[2019
 Total Budget]]-Expenditures[[#This Row],[Budget Adjustments]]</f>
        <v>364498</v>
      </c>
      <c r="L420" s="42"/>
      <c r="M420" s="12">
        <v>364498</v>
      </c>
      <c r="N420" s="12">
        <v>0</v>
      </c>
      <c r="O420" s="12">
        <v>0</v>
      </c>
      <c r="P420" s="12">
        <v>0</v>
      </c>
      <c r="Q420" s="36">
        <v>351002</v>
      </c>
      <c r="R420" s="12">
        <v>0</v>
      </c>
      <c r="S420" s="12">
        <v>356049</v>
      </c>
      <c r="T420" s="4" t="s">
        <v>16</v>
      </c>
      <c r="U420" s="4" t="s">
        <v>16</v>
      </c>
      <c r="V420" s="4" t="s">
        <v>16</v>
      </c>
    </row>
    <row r="421" spans="1:22" ht="11.1" customHeight="1" x14ac:dyDescent="0.2">
      <c r="A421" s="3" t="s">
        <v>17</v>
      </c>
      <c r="B421" s="3" t="s">
        <v>904</v>
      </c>
      <c r="C421" s="3" t="s">
        <v>905</v>
      </c>
      <c r="D421" s="3" t="s">
        <v>280</v>
      </c>
      <c r="E421" s="3" t="s">
        <v>281</v>
      </c>
      <c r="F421" s="3" t="s">
        <v>214</v>
      </c>
      <c r="G421" s="16" t="s">
        <v>1539</v>
      </c>
      <c r="H421" s="3" t="s">
        <v>902</v>
      </c>
      <c r="I421" s="3" t="s">
        <v>303</v>
      </c>
      <c r="J421" s="3" t="s">
        <v>906</v>
      </c>
      <c r="K421" s="44">
        <f>Expenditures[[#This Row],[2019
 Total Budget]]-Expenditures[[#This Row],[Budget Adjustments]]</f>
        <v>0</v>
      </c>
      <c r="L421" s="42"/>
      <c r="M421" s="12">
        <v>0</v>
      </c>
      <c r="N421" s="12">
        <v>0</v>
      </c>
      <c r="O421" s="12">
        <v>0</v>
      </c>
      <c r="P421" s="12">
        <v>0</v>
      </c>
      <c r="Q421" s="36">
        <v>0</v>
      </c>
      <c r="R421" s="12">
        <v>2202.42</v>
      </c>
      <c r="S421" s="12">
        <v>5171</v>
      </c>
      <c r="T421" s="4" t="s">
        <v>16</v>
      </c>
      <c r="U421" s="4" t="s">
        <v>16</v>
      </c>
      <c r="V421" s="4" t="s">
        <v>16</v>
      </c>
    </row>
    <row r="422" spans="1:22" ht="11.1" customHeight="1" x14ac:dyDescent="0.2">
      <c r="A422" s="3" t="s">
        <v>17</v>
      </c>
      <c r="B422" s="3" t="s">
        <v>907</v>
      </c>
      <c r="C422" s="3" t="s">
        <v>908</v>
      </c>
      <c r="D422" s="3" t="s">
        <v>280</v>
      </c>
      <c r="E422" s="3" t="s">
        <v>281</v>
      </c>
      <c r="F422" s="3" t="s">
        <v>214</v>
      </c>
      <c r="G422" s="16" t="s">
        <v>1539</v>
      </c>
      <c r="H422" s="3" t="s">
        <v>909</v>
      </c>
      <c r="I422" s="3" t="s">
        <v>303</v>
      </c>
      <c r="J422" s="3" t="s">
        <v>903</v>
      </c>
      <c r="K422" s="44">
        <f>Expenditures[[#This Row],[2019
 Total Budget]]-Expenditures[[#This Row],[Budget Adjustments]]</f>
        <v>654909</v>
      </c>
      <c r="L422" s="42"/>
      <c r="M422" s="12">
        <v>654909</v>
      </c>
      <c r="N422" s="12">
        <v>0</v>
      </c>
      <c r="O422" s="12">
        <v>0</v>
      </c>
      <c r="P422" s="12">
        <v>0</v>
      </c>
      <c r="Q422" s="36">
        <v>625442</v>
      </c>
      <c r="R422" s="12">
        <v>0</v>
      </c>
      <c r="S422" s="12">
        <v>632816</v>
      </c>
      <c r="T422" s="4" t="s">
        <v>16</v>
      </c>
      <c r="U422" s="4" t="s">
        <v>16</v>
      </c>
      <c r="V422" s="4" t="s">
        <v>16</v>
      </c>
    </row>
    <row r="423" spans="1:22" ht="11.1" customHeight="1" x14ac:dyDescent="0.2">
      <c r="A423" s="3" t="s">
        <v>17</v>
      </c>
      <c r="B423" s="3" t="s">
        <v>910</v>
      </c>
      <c r="C423" s="3" t="s">
        <v>911</v>
      </c>
      <c r="D423" s="3" t="s">
        <v>280</v>
      </c>
      <c r="E423" s="3" t="s">
        <v>281</v>
      </c>
      <c r="F423" s="3" t="s">
        <v>214</v>
      </c>
      <c r="G423" s="16" t="s">
        <v>1539</v>
      </c>
      <c r="H423" s="3" t="s">
        <v>912</v>
      </c>
      <c r="I423" s="3" t="s">
        <v>303</v>
      </c>
      <c r="J423" s="3" t="s">
        <v>913</v>
      </c>
      <c r="K423" s="44">
        <f>Expenditures[[#This Row],[2019
 Total Budget]]-Expenditures[[#This Row],[Budget Adjustments]]</f>
        <v>181523</v>
      </c>
      <c r="L423" s="42"/>
      <c r="M423" s="12">
        <v>181523</v>
      </c>
      <c r="N423" s="12">
        <v>181523</v>
      </c>
      <c r="O423" s="12">
        <v>0</v>
      </c>
      <c r="P423" s="12">
        <v>184405</v>
      </c>
      <c r="Q423" s="36">
        <v>184405</v>
      </c>
      <c r="R423" s="12">
        <v>171335</v>
      </c>
      <c r="S423" s="12">
        <v>171335</v>
      </c>
      <c r="T423" s="4" t="s">
        <v>16</v>
      </c>
      <c r="U423" s="4" t="s">
        <v>16</v>
      </c>
      <c r="V423" s="4" t="s">
        <v>16</v>
      </c>
    </row>
    <row r="424" spans="1:22" ht="11.1" customHeight="1" x14ac:dyDescent="0.2">
      <c r="A424" s="3" t="s">
        <v>17</v>
      </c>
      <c r="B424" s="3" t="s">
        <v>914</v>
      </c>
      <c r="C424" s="3" t="s">
        <v>915</v>
      </c>
      <c r="D424" s="3" t="s">
        <v>280</v>
      </c>
      <c r="E424" s="3" t="s">
        <v>281</v>
      </c>
      <c r="F424" s="3" t="s">
        <v>214</v>
      </c>
      <c r="G424" s="16" t="s">
        <v>1539</v>
      </c>
      <c r="H424" s="3" t="s">
        <v>916</v>
      </c>
      <c r="I424" s="3" t="s">
        <v>303</v>
      </c>
      <c r="J424" s="3" t="s">
        <v>913</v>
      </c>
      <c r="K424" s="44">
        <f>Expenditures[[#This Row],[2019
 Total Budget]]-Expenditures[[#This Row],[Budget Adjustments]]</f>
        <v>15000</v>
      </c>
      <c r="L424" s="42"/>
      <c r="M424" s="12">
        <v>15000</v>
      </c>
      <c r="N424" s="12">
        <v>4271.75</v>
      </c>
      <c r="O424" s="12">
        <v>0</v>
      </c>
      <c r="P424" s="12">
        <v>0</v>
      </c>
      <c r="Q424" s="36">
        <v>10483.06</v>
      </c>
      <c r="R424" s="12">
        <v>0</v>
      </c>
      <c r="S424" s="12">
        <v>17552.46</v>
      </c>
      <c r="T424" s="4" t="s">
        <v>16</v>
      </c>
      <c r="U424" s="4" t="s">
        <v>16</v>
      </c>
      <c r="V424" s="4" t="s">
        <v>16</v>
      </c>
    </row>
    <row r="425" spans="1:22" ht="11.1" customHeight="1" x14ac:dyDescent="0.2">
      <c r="A425" s="3" t="s">
        <v>17</v>
      </c>
      <c r="B425" s="3" t="s">
        <v>917</v>
      </c>
      <c r="C425" s="3" t="s">
        <v>918</v>
      </c>
      <c r="D425" s="3" t="s">
        <v>280</v>
      </c>
      <c r="E425" s="3" t="s">
        <v>281</v>
      </c>
      <c r="F425" s="3" t="s">
        <v>214</v>
      </c>
      <c r="G425" s="16" t="s">
        <v>1539</v>
      </c>
      <c r="H425" s="3" t="s">
        <v>919</v>
      </c>
      <c r="I425" s="3" t="s">
        <v>303</v>
      </c>
      <c r="J425" s="3" t="s">
        <v>920</v>
      </c>
      <c r="K425" s="44">
        <f>Expenditures[[#This Row],[2019
 Total Budget]]-Expenditures[[#This Row],[Budget Adjustments]]</f>
        <v>943346.57</v>
      </c>
      <c r="L425" s="42"/>
      <c r="M425" s="12">
        <v>943346.57</v>
      </c>
      <c r="N425" s="12">
        <v>223854.07</v>
      </c>
      <c r="O425" s="12">
        <v>0</v>
      </c>
      <c r="P425" s="12">
        <v>207308.68</v>
      </c>
      <c r="Q425" s="36">
        <v>818951.95</v>
      </c>
      <c r="R425" s="12">
        <v>243452.02</v>
      </c>
      <c r="S425" s="12">
        <v>947260</v>
      </c>
      <c r="T425" s="4" t="s">
        <v>16</v>
      </c>
      <c r="U425" s="4" t="s">
        <v>16</v>
      </c>
      <c r="V425" s="4" t="s">
        <v>16</v>
      </c>
    </row>
    <row r="426" spans="1:22" ht="11.1" customHeight="1" x14ac:dyDescent="0.2">
      <c r="A426" s="3" t="s">
        <v>17</v>
      </c>
      <c r="B426" s="3" t="s">
        <v>921</v>
      </c>
      <c r="C426" s="3" t="s">
        <v>922</v>
      </c>
      <c r="D426" s="3" t="s">
        <v>280</v>
      </c>
      <c r="E426" s="3" t="s">
        <v>281</v>
      </c>
      <c r="F426" s="3" t="s">
        <v>214</v>
      </c>
      <c r="G426" s="16" t="s">
        <v>1539</v>
      </c>
      <c r="H426" s="3" t="s">
        <v>919</v>
      </c>
      <c r="I426" s="3" t="s">
        <v>303</v>
      </c>
      <c r="J426" s="3" t="s">
        <v>923</v>
      </c>
      <c r="K426" s="44">
        <f>Expenditures[[#This Row],[2019
 Total Budget]]-Expenditures[[#This Row],[Budget Adjustments]]</f>
        <v>411330.34</v>
      </c>
      <c r="L426" s="42"/>
      <c r="M426" s="12">
        <v>411330.34</v>
      </c>
      <c r="N426" s="12">
        <v>86945.16</v>
      </c>
      <c r="O426" s="12">
        <v>0</v>
      </c>
      <c r="P426" s="12">
        <v>91148.49</v>
      </c>
      <c r="Q426" s="36">
        <v>350521.67</v>
      </c>
      <c r="R426" s="12">
        <v>107086.17</v>
      </c>
      <c r="S426" s="12">
        <v>423658.64</v>
      </c>
      <c r="T426" s="4" t="s">
        <v>16</v>
      </c>
      <c r="U426" s="4" t="s">
        <v>16</v>
      </c>
      <c r="V426" s="4" t="s">
        <v>16</v>
      </c>
    </row>
    <row r="427" spans="1:22" ht="11.1" customHeight="1" x14ac:dyDescent="0.2">
      <c r="A427" s="3" t="s">
        <v>17</v>
      </c>
      <c r="B427" s="3" t="s">
        <v>924</v>
      </c>
      <c r="C427" s="3" t="s">
        <v>925</v>
      </c>
      <c r="D427" s="3" t="s">
        <v>280</v>
      </c>
      <c r="E427" s="3" t="s">
        <v>281</v>
      </c>
      <c r="F427" s="3" t="s">
        <v>214</v>
      </c>
      <c r="G427" s="16" t="s">
        <v>1539</v>
      </c>
      <c r="H427" s="3" t="s">
        <v>926</v>
      </c>
      <c r="I427" s="3" t="s">
        <v>303</v>
      </c>
      <c r="J427" s="3" t="s">
        <v>920</v>
      </c>
      <c r="K427" s="44">
        <f>Expenditures[[#This Row],[2019
 Total Budget]]-Expenditures[[#This Row],[Budget Adjustments]]</f>
        <v>62892.33</v>
      </c>
      <c r="L427" s="42"/>
      <c r="M427" s="12">
        <v>62892.33</v>
      </c>
      <c r="N427" s="12">
        <v>15080.12</v>
      </c>
      <c r="O427" s="12">
        <v>0</v>
      </c>
      <c r="P427" s="12">
        <v>15443.32</v>
      </c>
      <c r="Q427" s="36">
        <v>62018.87</v>
      </c>
      <c r="R427" s="12">
        <v>14628.81</v>
      </c>
      <c r="S427" s="12">
        <v>56797.7</v>
      </c>
      <c r="T427" s="4" t="s">
        <v>16</v>
      </c>
      <c r="U427" s="4" t="s">
        <v>16</v>
      </c>
      <c r="V427" s="4" t="s">
        <v>16</v>
      </c>
    </row>
    <row r="428" spans="1:22" ht="11.1" customHeight="1" x14ac:dyDescent="0.2">
      <c r="A428" s="3" t="s">
        <v>17</v>
      </c>
      <c r="B428" s="3" t="s">
        <v>927</v>
      </c>
      <c r="C428" s="3" t="s">
        <v>928</v>
      </c>
      <c r="D428" s="3" t="s">
        <v>280</v>
      </c>
      <c r="E428" s="3" t="s">
        <v>281</v>
      </c>
      <c r="F428" s="3" t="s">
        <v>214</v>
      </c>
      <c r="G428" s="16" t="s">
        <v>1539</v>
      </c>
      <c r="H428" s="3" t="s">
        <v>926</v>
      </c>
      <c r="I428" s="3" t="s">
        <v>303</v>
      </c>
      <c r="J428" s="3" t="s">
        <v>923</v>
      </c>
      <c r="K428" s="44">
        <f>Expenditures[[#This Row],[2019
 Total Budget]]-Expenditures[[#This Row],[Budget Adjustments]]</f>
        <v>9354.77</v>
      </c>
      <c r="L428" s="42"/>
      <c r="M428" s="12">
        <v>9354.77</v>
      </c>
      <c r="N428" s="12">
        <v>1545.54</v>
      </c>
      <c r="O428" s="12">
        <v>0</v>
      </c>
      <c r="P428" s="12">
        <v>1707.51</v>
      </c>
      <c r="Q428" s="36">
        <v>6830.04</v>
      </c>
      <c r="R428" s="12">
        <v>1552.02</v>
      </c>
      <c r="S428" s="12">
        <v>6471.63</v>
      </c>
      <c r="T428" s="4" t="s">
        <v>16</v>
      </c>
      <c r="U428" s="4" t="s">
        <v>16</v>
      </c>
      <c r="V428" s="4" t="s">
        <v>16</v>
      </c>
    </row>
    <row r="429" spans="1:22" ht="11.1" customHeight="1" x14ac:dyDescent="0.2">
      <c r="A429" s="3" t="s">
        <v>17</v>
      </c>
      <c r="B429" s="3" t="s">
        <v>929</v>
      </c>
      <c r="C429" s="3" t="s">
        <v>930</v>
      </c>
      <c r="D429" s="3" t="s">
        <v>280</v>
      </c>
      <c r="E429" s="3" t="s">
        <v>281</v>
      </c>
      <c r="F429" s="3" t="s">
        <v>214</v>
      </c>
      <c r="G429" s="16" t="s">
        <v>1539</v>
      </c>
      <c r="H429" s="3" t="s">
        <v>931</v>
      </c>
      <c r="I429" s="3" t="s">
        <v>303</v>
      </c>
      <c r="J429" s="3" t="s">
        <v>920</v>
      </c>
      <c r="K429" s="44">
        <f>Expenditures[[#This Row],[2019
 Total Budget]]-Expenditures[[#This Row],[Budget Adjustments]]</f>
        <v>38384</v>
      </c>
      <c r="L429" s="42"/>
      <c r="M429" s="12">
        <v>38384</v>
      </c>
      <c r="N429" s="12">
        <v>9686.34</v>
      </c>
      <c r="O429" s="12">
        <v>0</v>
      </c>
      <c r="P429" s="12">
        <v>9141.56</v>
      </c>
      <c r="Q429" s="36">
        <v>40143.089999999997</v>
      </c>
      <c r="R429" s="12">
        <v>0</v>
      </c>
      <c r="S429" s="12">
        <v>44412.25</v>
      </c>
      <c r="T429" s="4" t="s">
        <v>16</v>
      </c>
      <c r="U429" s="4" t="s">
        <v>16</v>
      </c>
      <c r="V429" s="4" t="s">
        <v>16</v>
      </c>
    </row>
    <row r="430" spans="1:22" ht="11.1" customHeight="1" x14ac:dyDescent="0.2">
      <c r="A430" s="3" t="s">
        <v>17</v>
      </c>
      <c r="B430" s="3" t="s">
        <v>932</v>
      </c>
      <c r="C430" s="3" t="s">
        <v>933</v>
      </c>
      <c r="D430" s="3" t="s">
        <v>280</v>
      </c>
      <c r="E430" s="3" t="s">
        <v>281</v>
      </c>
      <c r="F430" s="3" t="s">
        <v>214</v>
      </c>
      <c r="G430" s="16" t="s">
        <v>1539</v>
      </c>
      <c r="H430" s="3" t="s">
        <v>931</v>
      </c>
      <c r="I430" s="3" t="s">
        <v>303</v>
      </c>
      <c r="J430" s="3" t="s">
        <v>923</v>
      </c>
      <c r="K430" s="44">
        <f>Expenditures[[#This Row],[2019
 Total Budget]]-Expenditures[[#This Row],[Budget Adjustments]]</f>
        <v>7523</v>
      </c>
      <c r="L430" s="42"/>
      <c r="M430" s="12">
        <v>7523</v>
      </c>
      <c r="N430" s="12">
        <v>0</v>
      </c>
      <c r="O430" s="12">
        <v>0</v>
      </c>
      <c r="P430" s="12">
        <v>0</v>
      </c>
      <c r="Q430" s="36">
        <v>0</v>
      </c>
      <c r="R430" s="12">
        <v>0</v>
      </c>
      <c r="S430" s="12">
        <v>0</v>
      </c>
      <c r="T430" s="4" t="s">
        <v>16</v>
      </c>
      <c r="U430" s="4" t="s">
        <v>16</v>
      </c>
      <c r="V430" s="4" t="s">
        <v>16</v>
      </c>
    </row>
    <row r="431" spans="1:22" ht="11.1" customHeight="1" x14ac:dyDescent="0.2">
      <c r="A431" s="3" t="s">
        <v>17</v>
      </c>
      <c r="B431" s="3" t="s">
        <v>934</v>
      </c>
      <c r="C431" s="3" t="s">
        <v>935</v>
      </c>
      <c r="D431" s="3" t="s">
        <v>280</v>
      </c>
      <c r="E431" s="3" t="s">
        <v>281</v>
      </c>
      <c r="F431" s="3" t="s">
        <v>214</v>
      </c>
      <c r="G431" s="16" t="s">
        <v>1539</v>
      </c>
      <c r="H431" s="3" t="s">
        <v>931</v>
      </c>
      <c r="I431" s="3" t="s">
        <v>303</v>
      </c>
      <c r="J431" s="3" t="s">
        <v>304</v>
      </c>
      <c r="K431" s="44">
        <f>Expenditures[[#This Row],[2019
 Total Budget]]-Expenditures[[#This Row],[Budget Adjustments]]</f>
        <v>3632</v>
      </c>
      <c r="L431" s="42"/>
      <c r="M431" s="12">
        <v>3632</v>
      </c>
      <c r="N431" s="12">
        <v>741.01</v>
      </c>
      <c r="O431" s="12">
        <v>0</v>
      </c>
      <c r="P431" s="12">
        <v>699.33</v>
      </c>
      <c r="Q431" s="36">
        <v>3063.28</v>
      </c>
      <c r="R431" s="12">
        <v>0</v>
      </c>
      <c r="S431" s="12">
        <v>3394.24</v>
      </c>
      <c r="T431" s="4" t="s">
        <v>16</v>
      </c>
      <c r="U431" s="4" t="s">
        <v>16</v>
      </c>
      <c r="V431" s="4" t="s">
        <v>16</v>
      </c>
    </row>
    <row r="432" spans="1:22" ht="11.1" customHeight="1" x14ac:dyDescent="0.2">
      <c r="A432" s="3" t="s">
        <v>17</v>
      </c>
      <c r="B432" s="3" t="s">
        <v>936</v>
      </c>
      <c r="C432" s="3" t="s">
        <v>937</v>
      </c>
      <c r="D432" s="3" t="s">
        <v>280</v>
      </c>
      <c r="E432" s="3" t="s">
        <v>281</v>
      </c>
      <c r="F432" s="3" t="s">
        <v>214</v>
      </c>
      <c r="G432" s="16" t="s">
        <v>1539</v>
      </c>
      <c r="H432" s="3" t="s">
        <v>938</v>
      </c>
      <c r="I432" s="3" t="s">
        <v>303</v>
      </c>
      <c r="J432" s="3" t="s">
        <v>920</v>
      </c>
      <c r="K432" s="44">
        <f>Expenditures[[#This Row],[2019
 Total Budget]]-Expenditures[[#This Row],[Budget Adjustments]]</f>
        <v>15200</v>
      </c>
      <c r="L432" s="42"/>
      <c r="M432" s="12">
        <v>15200</v>
      </c>
      <c r="N432" s="12">
        <v>11453.42</v>
      </c>
      <c r="O432" s="12">
        <v>0</v>
      </c>
      <c r="P432" s="12">
        <v>12000</v>
      </c>
      <c r="Q432" s="36">
        <v>5979.69</v>
      </c>
      <c r="R432" s="12">
        <v>45100</v>
      </c>
      <c r="S432" s="12">
        <v>43637.04</v>
      </c>
      <c r="T432" s="4" t="s">
        <v>16</v>
      </c>
      <c r="U432" s="4" t="s">
        <v>16</v>
      </c>
      <c r="V432" s="4" t="s">
        <v>16</v>
      </c>
    </row>
    <row r="433" spans="1:22" ht="11.1" customHeight="1" x14ac:dyDescent="0.2">
      <c r="A433" s="3" t="s">
        <v>17</v>
      </c>
      <c r="B433" s="3" t="s">
        <v>939</v>
      </c>
      <c r="C433" s="3" t="s">
        <v>940</v>
      </c>
      <c r="D433" s="3" t="s">
        <v>280</v>
      </c>
      <c r="E433" s="3" t="s">
        <v>281</v>
      </c>
      <c r="F433" s="3" t="s">
        <v>214</v>
      </c>
      <c r="G433" s="16" t="s">
        <v>1539</v>
      </c>
      <c r="H433" s="3" t="s">
        <v>938</v>
      </c>
      <c r="I433" s="3" t="s">
        <v>303</v>
      </c>
      <c r="J433" s="3" t="s">
        <v>923</v>
      </c>
      <c r="K433" s="44">
        <f>Expenditures[[#This Row],[2019
 Total Budget]]-Expenditures[[#This Row],[Budget Adjustments]]</f>
        <v>24925</v>
      </c>
      <c r="L433" s="42"/>
      <c r="M433" s="12">
        <v>24925</v>
      </c>
      <c r="N433" s="12">
        <v>28972.92</v>
      </c>
      <c r="O433" s="12">
        <v>0</v>
      </c>
      <c r="P433" s="12">
        <v>29722.92</v>
      </c>
      <c r="Q433" s="36">
        <v>30179.52</v>
      </c>
      <c r="R433" s="12">
        <v>26772.92</v>
      </c>
      <c r="S433" s="12">
        <v>32220.560000000001</v>
      </c>
      <c r="T433" s="4" t="s">
        <v>16</v>
      </c>
      <c r="U433" s="4" t="s">
        <v>16</v>
      </c>
      <c r="V433" s="4" t="s">
        <v>16</v>
      </c>
    </row>
    <row r="434" spans="1:22" ht="11.1" customHeight="1" x14ac:dyDescent="0.2">
      <c r="A434" s="3" t="s">
        <v>17</v>
      </c>
      <c r="B434" s="3" t="s">
        <v>941</v>
      </c>
      <c r="C434" s="3" t="s">
        <v>942</v>
      </c>
      <c r="D434" s="3" t="s">
        <v>280</v>
      </c>
      <c r="E434" s="3" t="s">
        <v>281</v>
      </c>
      <c r="F434" s="3" t="s">
        <v>214</v>
      </c>
      <c r="G434" s="16" t="s">
        <v>1539</v>
      </c>
      <c r="H434" s="3" t="s">
        <v>943</v>
      </c>
      <c r="I434" s="3" t="s">
        <v>303</v>
      </c>
      <c r="J434" s="3" t="s">
        <v>920</v>
      </c>
      <c r="K434" s="44">
        <f>Expenditures[[#This Row],[2019
 Total Budget]]-Expenditures[[#This Row],[Budget Adjustments]]</f>
        <v>273010</v>
      </c>
      <c r="L434" s="42"/>
      <c r="M434" s="12">
        <v>273010</v>
      </c>
      <c r="N434" s="12">
        <v>172650</v>
      </c>
      <c r="O434" s="12">
        <v>0</v>
      </c>
      <c r="P434" s="12">
        <v>211900</v>
      </c>
      <c r="Q434" s="36">
        <v>275450</v>
      </c>
      <c r="R434" s="12">
        <v>63400</v>
      </c>
      <c r="S434" s="12">
        <v>67866.649999999994</v>
      </c>
      <c r="T434" s="4" t="s">
        <v>16</v>
      </c>
      <c r="U434" s="4" t="s">
        <v>16</v>
      </c>
      <c r="V434" s="4" t="s">
        <v>16</v>
      </c>
    </row>
    <row r="435" spans="1:22" ht="11.1" customHeight="1" x14ac:dyDescent="0.2">
      <c r="A435" s="3" t="s">
        <v>17</v>
      </c>
      <c r="B435" s="3" t="s">
        <v>944</v>
      </c>
      <c r="C435" s="3" t="s">
        <v>945</v>
      </c>
      <c r="D435" s="3" t="s">
        <v>280</v>
      </c>
      <c r="E435" s="3" t="s">
        <v>281</v>
      </c>
      <c r="F435" s="3" t="s">
        <v>214</v>
      </c>
      <c r="G435" s="16" t="s">
        <v>1539</v>
      </c>
      <c r="H435" s="3" t="s">
        <v>943</v>
      </c>
      <c r="I435" s="3" t="s">
        <v>303</v>
      </c>
      <c r="J435" s="3" t="s">
        <v>923</v>
      </c>
      <c r="K435" s="44">
        <f>Expenditures[[#This Row],[2019
 Total Budget]]-Expenditures[[#This Row],[Budget Adjustments]]</f>
        <v>30720</v>
      </c>
      <c r="L435" s="42"/>
      <c r="M435" s="12">
        <v>30720</v>
      </c>
      <c r="N435" s="12">
        <v>3000</v>
      </c>
      <c r="O435" s="12">
        <v>0</v>
      </c>
      <c r="P435" s="12">
        <v>9000</v>
      </c>
      <c r="Q435" s="36">
        <v>12000</v>
      </c>
      <c r="R435" s="12">
        <v>0</v>
      </c>
      <c r="S435" s="12">
        <v>0</v>
      </c>
      <c r="T435" s="4" t="s">
        <v>16</v>
      </c>
      <c r="U435" s="4" t="s">
        <v>16</v>
      </c>
      <c r="V435" s="4" t="s">
        <v>16</v>
      </c>
    </row>
    <row r="436" spans="1:22" ht="11.1" customHeight="1" x14ac:dyDescent="0.2">
      <c r="A436" s="3" t="s">
        <v>17</v>
      </c>
      <c r="B436" s="3" t="s">
        <v>946</v>
      </c>
      <c r="C436" s="3" t="s">
        <v>947</v>
      </c>
      <c r="D436" s="3" t="s">
        <v>280</v>
      </c>
      <c r="E436" s="3" t="s">
        <v>281</v>
      </c>
      <c r="F436" s="3" t="s">
        <v>214</v>
      </c>
      <c r="G436" s="16" t="s">
        <v>1539</v>
      </c>
      <c r="H436" s="3" t="s">
        <v>948</v>
      </c>
      <c r="I436" s="3" t="s">
        <v>303</v>
      </c>
      <c r="J436" s="3" t="s">
        <v>913</v>
      </c>
      <c r="K436" s="44">
        <f>Expenditures[[#This Row],[2019
 Total Budget]]-Expenditures[[#This Row],[Budget Adjustments]]</f>
        <v>5359</v>
      </c>
      <c r="L436" s="42">
        <v>433.24</v>
      </c>
      <c r="M436" s="12">
        <v>5792.24</v>
      </c>
      <c r="N436" s="12">
        <v>3305.99</v>
      </c>
      <c r="O436" s="12">
        <v>0</v>
      </c>
      <c r="P436" s="12">
        <v>2700</v>
      </c>
      <c r="Q436" s="36">
        <v>4604.92</v>
      </c>
      <c r="R436" s="12">
        <v>1779</v>
      </c>
      <c r="S436" s="12">
        <v>5346.54</v>
      </c>
      <c r="T436" s="4" t="s">
        <v>16</v>
      </c>
      <c r="U436" s="4" t="s">
        <v>16</v>
      </c>
      <c r="V436" s="4" t="s">
        <v>16</v>
      </c>
    </row>
    <row r="437" spans="1:22" ht="11.1" customHeight="1" x14ac:dyDescent="0.2">
      <c r="A437" s="3" t="s">
        <v>17</v>
      </c>
      <c r="B437" s="3" t="s">
        <v>949</v>
      </c>
      <c r="C437" s="3" t="s">
        <v>950</v>
      </c>
      <c r="D437" s="3" t="s">
        <v>280</v>
      </c>
      <c r="E437" s="3" t="s">
        <v>281</v>
      </c>
      <c r="F437" s="3" t="s">
        <v>214</v>
      </c>
      <c r="G437" s="16" t="s">
        <v>1539</v>
      </c>
      <c r="H437" s="3" t="s">
        <v>951</v>
      </c>
      <c r="I437" s="3" t="s">
        <v>303</v>
      </c>
      <c r="J437" s="3" t="s">
        <v>913</v>
      </c>
      <c r="K437" s="44">
        <f>Expenditures[[#This Row],[2019
 Total Budget]]-Expenditures[[#This Row],[Budget Adjustments]]</f>
        <v>4800</v>
      </c>
      <c r="L437" s="42">
        <v>-433.24</v>
      </c>
      <c r="M437" s="12">
        <v>4366.76</v>
      </c>
      <c r="N437" s="12">
        <v>744</v>
      </c>
      <c r="O437" s="12">
        <v>0</v>
      </c>
      <c r="P437" s="12">
        <v>857.28</v>
      </c>
      <c r="Q437" s="36">
        <v>3536.09</v>
      </c>
      <c r="R437" s="12">
        <v>618.11</v>
      </c>
      <c r="S437" s="12">
        <v>3449.96</v>
      </c>
      <c r="T437" s="4" t="s">
        <v>16</v>
      </c>
      <c r="U437" s="4" t="s">
        <v>16</v>
      </c>
      <c r="V437" s="4" t="s">
        <v>16</v>
      </c>
    </row>
    <row r="438" spans="1:22" ht="11.1" customHeight="1" x14ac:dyDescent="0.2">
      <c r="A438" s="3" t="s">
        <v>17</v>
      </c>
      <c r="B438" s="3" t="s">
        <v>952</v>
      </c>
      <c r="C438" s="3" t="s">
        <v>953</v>
      </c>
      <c r="D438" s="3" t="s">
        <v>280</v>
      </c>
      <c r="E438" s="3" t="s">
        <v>281</v>
      </c>
      <c r="F438" s="3" t="s">
        <v>214</v>
      </c>
      <c r="G438" s="16" t="s">
        <v>1539</v>
      </c>
      <c r="H438" s="3" t="s">
        <v>954</v>
      </c>
      <c r="I438" s="3" t="s">
        <v>303</v>
      </c>
      <c r="J438" s="3" t="s">
        <v>304</v>
      </c>
      <c r="K438" s="44">
        <f>Expenditures[[#This Row],[2019
 Total Budget]]-Expenditures[[#This Row],[Budget Adjustments]]</f>
        <v>12321.46</v>
      </c>
      <c r="L438" s="42"/>
      <c r="M438" s="12">
        <v>12321.46</v>
      </c>
      <c r="N438" s="12">
        <v>1076.46</v>
      </c>
      <c r="O438" s="12">
        <v>0</v>
      </c>
      <c r="P438" s="12">
        <v>777.18</v>
      </c>
      <c r="Q438" s="36">
        <v>4592.9799999999996</v>
      </c>
      <c r="R438" s="12">
        <v>1472.48</v>
      </c>
      <c r="S438" s="12">
        <v>6955.96</v>
      </c>
      <c r="T438" s="4" t="s">
        <v>16</v>
      </c>
      <c r="U438" s="4" t="s">
        <v>16</v>
      </c>
      <c r="V438" s="4" t="s">
        <v>16</v>
      </c>
    </row>
    <row r="439" spans="1:22" ht="11.1" customHeight="1" x14ac:dyDescent="0.2">
      <c r="A439" s="3" t="s">
        <v>17</v>
      </c>
      <c r="B439" s="3" t="s">
        <v>955</v>
      </c>
      <c r="C439" s="3" t="s">
        <v>956</v>
      </c>
      <c r="D439" s="3" t="s">
        <v>280</v>
      </c>
      <c r="E439" s="3" t="s">
        <v>281</v>
      </c>
      <c r="F439" s="3" t="s">
        <v>214</v>
      </c>
      <c r="G439" s="16" t="s">
        <v>1539</v>
      </c>
      <c r="H439" s="3" t="s">
        <v>954</v>
      </c>
      <c r="I439" s="3" t="s">
        <v>303</v>
      </c>
      <c r="J439" s="3" t="s">
        <v>913</v>
      </c>
      <c r="K439" s="44">
        <f>Expenditures[[#This Row],[2019
 Total Budget]]-Expenditures[[#This Row],[Budget Adjustments]]</f>
        <v>40700</v>
      </c>
      <c r="L439" s="42"/>
      <c r="M439" s="12">
        <v>40700</v>
      </c>
      <c r="N439" s="12">
        <v>0</v>
      </c>
      <c r="O439" s="12">
        <v>0</v>
      </c>
      <c r="P439" s="12">
        <v>0</v>
      </c>
      <c r="Q439" s="36">
        <v>47225.36</v>
      </c>
      <c r="R439" s="12">
        <v>0</v>
      </c>
      <c r="S439" s="12">
        <v>40228.86</v>
      </c>
      <c r="T439" s="4" t="s">
        <v>16</v>
      </c>
      <c r="U439" s="4" t="s">
        <v>16</v>
      </c>
      <c r="V439" s="4" t="s">
        <v>16</v>
      </c>
    </row>
    <row r="440" spans="1:22" ht="11.1" customHeight="1" x14ac:dyDescent="0.2">
      <c r="A440" s="3" t="s">
        <v>17</v>
      </c>
      <c r="B440" s="3" t="s">
        <v>957</v>
      </c>
      <c r="C440" s="3" t="s">
        <v>958</v>
      </c>
      <c r="D440" s="3" t="s">
        <v>280</v>
      </c>
      <c r="E440" s="3" t="s">
        <v>281</v>
      </c>
      <c r="F440" s="3" t="s">
        <v>214</v>
      </c>
      <c r="G440" s="16" t="s">
        <v>1539</v>
      </c>
      <c r="H440" s="3" t="s">
        <v>954</v>
      </c>
      <c r="I440" s="3" t="s">
        <v>303</v>
      </c>
      <c r="J440" s="3" t="s">
        <v>959</v>
      </c>
      <c r="K440" s="44">
        <f>Expenditures[[#This Row],[2019
 Total Budget]]-Expenditures[[#This Row],[Budget Adjustments]]</f>
        <v>89621</v>
      </c>
      <c r="L440" s="42"/>
      <c r="M440" s="12">
        <v>89621</v>
      </c>
      <c r="N440" s="12">
        <v>14113.55</v>
      </c>
      <c r="O440" s="12">
        <v>0</v>
      </c>
      <c r="P440" s="12">
        <v>10159.15</v>
      </c>
      <c r="Q440" s="36">
        <v>12814.68</v>
      </c>
      <c r="R440" s="12">
        <v>19248.11</v>
      </c>
      <c r="S440" s="12">
        <v>57864.54</v>
      </c>
      <c r="T440" s="4" t="s">
        <v>16</v>
      </c>
      <c r="U440" s="4" t="s">
        <v>16</v>
      </c>
      <c r="V440" s="4" t="s">
        <v>16</v>
      </c>
    </row>
    <row r="441" spans="1:22" ht="11.1" customHeight="1" x14ac:dyDescent="0.2">
      <c r="A441" s="3" t="s">
        <v>17</v>
      </c>
      <c r="B441" s="3" t="s">
        <v>960</v>
      </c>
      <c r="C441" s="3" t="s">
        <v>961</v>
      </c>
      <c r="D441" s="3" t="s">
        <v>280</v>
      </c>
      <c r="E441" s="3" t="s">
        <v>281</v>
      </c>
      <c r="F441" s="3" t="s">
        <v>214</v>
      </c>
      <c r="G441" s="16" t="s">
        <v>1542</v>
      </c>
      <c r="H441" s="3" t="s">
        <v>962</v>
      </c>
      <c r="I441" s="3" t="s">
        <v>963</v>
      </c>
      <c r="J441" s="3" t="s">
        <v>964</v>
      </c>
      <c r="K441" s="44">
        <f>Expenditures[[#This Row],[2019
 Total Budget]]-Expenditures[[#This Row],[Budget Adjustments]]</f>
        <v>0</v>
      </c>
      <c r="L441" s="42"/>
      <c r="M441" s="12">
        <v>0</v>
      </c>
      <c r="N441" s="12">
        <v>0</v>
      </c>
      <c r="O441" s="12">
        <v>0</v>
      </c>
      <c r="P441" s="12">
        <v>0</v>
      </c>
      <c r="Q441" s="36">
        <v>0</v>
      </c>
      <c r="R441" s="12">
        <v>0</v>
      </c>
      <c r="S441" s="12">
        <v>0</v>
      </c>
      <c r="T441" s="4" t="s">
        <v>16</v>
      </c>
      <c r="U441" s="4" t="s">
        <v>16</v>
      </c>
      <c r="V441" s="4" t="s">
        <v>16</v>
      </c>
    </row>
    <row r="442" spans="1:22" ht="11.1" customHeight="1" x14ac:dyDescent="0.2">
      <c r="A442" s="3" t="s">
        <v>17</v>
      </c>
      <c r="B442" s="3" t="s">
        <v>965</v>
      </c>
      <c r="C442" s="3" t="s">
        <v>966</v>
      </c>
      <c r="D442" s="3" t="s">
        <v>280</v>
      </c>
      <c r="E442" s="3" t="s">
        <v>281</v>
      </c>
      <c r="F442" s="3" t="s">
        <v>214</v>
      </c>
      <c r="G442" s="16" t="s">
        <v>1542</v>
      </c>
      <c r="H442" s="3" t="s">
        <v>962</v>
      </c>
      <c r="I442" s="3" t="s">
        <v>967</v>
      </c>
      <c r="J442" s="3" t="s">
        <v>968</v>
      </c>
      <c r="K442" s="44">
        <f>Expenditures[[#This Row],[2019
 Total Budget]]-Expenditures[[#This Row],[Budget Adjustments]]</f>
        <v>0</v>
      </c>
      <c r="L442" s="42"/>
      <c r="M442" s="12">
        <v>0</v>
      </c>
      <c r="N442" s="12">
        <v>0</v>
      </c>
      <c r="O442" s="12">
        <v>0</v>
      </c>
      <c r="P442" s="12">
        <v>0</v>
      </c>
      <c r="Q442" s="36">
        <v>0</v>
      </c>
      <c r="R442" s="12">
        <v>0</v>
      </c>
      <c r="S442" s="12">
        <v>0</v>
      </c>
      <c r="T442" s="4" t="s">
        <v>16</v>
      </c>
      <c r="U442" s="4" t="s">
        <v>16</v>
      </c>
      <c r="V442" s="4" t="s">
        <v>16</v>
      </c>
    </row>
    <row r="443" spans="1:22" ht="11.1" customHeight="1" x14ac:dyDescent="0.2">
      <c r="A443" s="3" t="s">
        <v>17</v>
      </c>
      <c r="B443" s="3" t="s">
        <v>969</v>
      </c>
      <c r="C443" s="3" t="s">
        <v>970</v>
      </c>
      <c r="D443" s="3" t="s">
        <v>280</v>
      </c>
      <c r="E443" s="3" t="s">
        <v>281</v>
      </c>
      <c r="F443" s="3" t="s">
        <v>214</v>
      </c>
      <c r="G443" s="16" t="s">
        <v>1540</v>
      </c>
      <c r="H443" s="3" t="s">
        <v>971</v>
      </c>
      <c r="I443" s="3" t="s">
        <v>972</v>
      </c>
      <c r="J443" s="3" t="s">
        <v>973</v>
      </c>
      <c r="K443" s="44">
        <f>Expenditures[[#This Row],[2019
 Total Budget]]-Expenditures[[#This Row],[Budget Adjustments]]</f>
        <v>0</v>
      </c>
      <c r="L443" s="42"/>
      <c r="M443" s="12">
        <v>0</v>
      </c>
      <c r="N443" s="12">
        <v>0</v>
      </c>
      <c r="O443" s="12">
        <v>0</v>
      </c>
      <c r="P443" s="12">
        <v>0</v>
      </c>
      <c r="Q443" s="36">
        <v>0</v>
      </c>
      <c r="R443" s="12">
        <v>312500</v>
      </c>
      <c r="S443" s="12">
        <v>1250000</v>
      </c>
      <c r="T443" s="4" t="s">
        <v>16</v>
      </c>
      <c r="U443" s="4" t="s">
        <v>16</v>
      </c>
      <c r="V443" s="4" t="s">
        <v>16</v>
      </c>
    </row>
    <row r="444" spans="1:22" ht="11.1" customHeight="1" x14ac:dyDescent="0.2">
      <c r="A444" s="3" t="s">
        <v>17</v>
      </c>
      <c r="B444" s="3" t="s">
        <v>974</v>
      </c>
      <c r="C444" s="3" t="s">
        <v>975</v>
      </c>
      <c r="D444" s="3" t="s">
        <v>280</v>
      </c>
      <c r="E444" s="3" t="s">
        <v>281</v>
      </c>
      <c r="F444" s="3" t="s">
        <v>214</v>
      </c>
      <c r="G444" s="16" t="s">
        <v>1540</v>
      </c>
      <c r="H444" s="3" t="s">
        <v>971</v>
      </c>
      <c r="I444" s="3" t="s">
        <v>972</v>
      </c>
      <c r="J444" s="3" t="s">
        <v>976</v>
      </c>
      <c r="K444" s="44">
        <f>Expenditures[[#This Row],[2019
 Total Budget]]-Expenditures[[#This Row],[Budget Adjustments]]</f>
        <v>2100000</v>
      </c>
      <c r="L444" s="42"/>
      <c r="M444" s="12">
        <v>2100000</v>
      </c>
      <c r="N444" s="12">
        <v>525000</v>
      </c>
      <c r="O444" s="12">
        <v>0</v>
      </c>
      <c r="P444" s="12">
        <v>525000</v>
      </c>
      <c r="Q444" s="36">
        <v>2100000</v>
      </c>
      <c r="R444" s="12">
        <v>212500</v>
      </c>
      <c r="S444" s="12">
        <v>850000</v>
      </c>
      <c r="T444" s="4" t="s">
        <v>16</v>
      </c>
      <c r="U444" s="4" t="s">
        <v>16</v>
      </c>
      <c r="V444" s="4" t="s">
        <v>16</v>
      </c>
    </row>
    <row r="445" spans="1:22" ht="11.1" customHeight="1" x14ac:dyDescent="0.2">
      <c r="A445" s="3" t="s">
        <v>17</v>
      </c>
      <c r="B445" s="3" t="s">
        <v>977</v>
      </c>
      <c r="C445" s="3" t="s">
        <v>978</v>
      </c>
      <c r="D445" s="3" t="s">
        <v>280</v>
      </c>
      <c r="E445" s="3" t="s">
        <v>281</v>
      </c>
      <c r="F445" s="3" t="s">
        <v>214</v>
      </c>
      <c r="G445" s="16" t="s">
        <v>1541</v>
      </c>
      <c r="H445" s="3" t="s">
        <v>979</v>
      </c>
      <c r="I445" s="3" t="s">
        <v>972</v>
      </c>
      <c r="J445" s="3" t="s">
        <v>973</v>
      </c>
      <c r="K445" s="44">
        <f>Expenditures[[#This Row],[2019
 Total Budget]]-Expenditures[[#This Row],[Budget Adjustments]]</f>
        <v>100000</v>
      </c>
      <c r="L445" s="42">
        <v>-63552.61</v>
      </c>
      <c r="M445" s="12">
        <v>36447.39</v>
      </c>
      <c r="N445" s="12">
        <v>0</v>
      </c>
      <c r="O445" s="12">
        <v>0</v>
      </c>
      <c r="P445" s="12">
        <v>0</v>
      </c>
      <c r="Q445" s="36">
        <v>0</v>
      </c>
      <c r="R445" s="12">
        <v>0</v>
      </c>
      <c r="S445" s="12">
        <v>0</v>
      </c>
      <c r="T445" s="4" t="s">
        <v>16</v>
      </c>
      <c r="U445" s="4" t="s">
        <v>16</v>
      </c>
      <c r="V445" s="4" t="s">
        <v>16</v>
      </c>
    </row>
    <row r="446" spans="1:22" ht="11.1" customHeight="1" x14ac:dyDescent="0.2">
      <c r="A446" s="3" t="s">
        <v>1051</v>
      </c>
      <c r="B446" s="3" t="s">
        <v>1239</v>
      </c>
      <c r="C446" s="3" t="s">
        <v>460</v>
      </c>
      <c r="D446" s="3" t="s">
        <v>280</v>
      </c>
      <c r="E446" s="3" t="s">
        <v>281</v>
      </c>
      <c r="F446" s="3" t="s">
        <v>22</v>
      </c>
      <c r="G446" s="16" t="s">
        <v>1538</v>
      </c>
      <c r="H446" s="3" t="s">
        <v>461</v>
      </c>
      <c r="I446" s="3" t="s">
        <v>287</v>
      </c>
      <c r="J446" s="3" t="s">
        <v>300</v>
      </c>
      <c r="K446" s="44">
        <f>Expenditures[[#This Row],[2019
 Total Budget]]-Expenditures[[#This Row],[Budget Adjustments]]</f>
        <v>3500</v>
      </c>
      <c r="L446" s="42"/>
      <c r="M446" s="12">
        <v>3500</v>
      </c>
      <c r="N446" s="12">
        <v>0</v>
      </c>
      <c r="O446" s="12">
        <v>0</v>
      </c>
      <c r="P446" s="12">
        <v>0</v>
      </c>
      <c r="Q446" s="36">
        <v>3100</v>
      </c>
      <c r="R446" s="12">
        <v>0</v>
      </c>
      <c r="S446" s="12">
        <v>2950</v>
      </c>
      <c r="T446" s="4" t="s">
        <v>16</v>
      </c>
      <c r="U446" s="4" t="s">
        <v>16</v>
      </c>
      <c r="V446" s="4" t="s">
        <v>16</v>
      </c>
    </row>
    <row r="447" spans="1:22" ht="11.1" customHeight="1" x14ac:dyDescent="0.2">
      <c r="A447" s="3" t="s">
        <v>1051</v>
      </c>
      <c r="B447" s="3" t="s">
        <v>1240</v>
      </c>
      <c r="C447" s="3" t="s">
        <v>1241</v>
      </c>
      <c r="D447" s="3" t="s">
        <v>280</v>
      </c>
      <c r="E447" s="3" t="s">
        <v>281</v>
      </c>
      <c r="F447" s="3" t="s">
        <v>22</v>
      </c>
      <c r="G447" s="16" t="s">
        <v>1538</v>
      </c>
      <c r="H447" s="3" t="s">
        <v>1242</v>
      </c>
      <c r="I447" s="3" t="s">
        <v>287</v>
      </c>
      <c r="J447" s="3" t="s">
        <v>323</v>
      </c>
      <c r="K447" s="44">
        <f>Expenditures[[#This Row],[2019
 Total Budget]]-Expenditures[[#This Row],[Budget Adjustments]]</f>
        <v>1500</v>
      </c>
      <c r="L447" s="42"/>
      <c r="M447" s="12">
        <v>1500</v>
      </c>
      <c r="N447" s="12">
        <v>311.76</v>
      </c>
      <c r="O447" s="12">
        <v>0</v>
      </c>
      <c r="P447" s="36">
        <v>367.79</v>
      </c>
      <c r="Q447" s="36">
        <v>1685.56</v>
      </c>
      <c r="R447" s="12">
        <v>374.2</v>
      </c>
      <c r="S447" s="12">
        <v>1564.81</v>
      </c>
      <c r="T447" s="4" t="s">
        <v>16</v>
      </c>
      <c r="U447" s="4" t="s">
        <v>16</v>
      </c>
      <c r="V447" s="4" t="s">
        <v>16</v>
      </c>
    </row>
    <row r="448" spans="1:22" ht="11.1" customHeight="1" x14ac:dyDescent="0.2">
      <c r="A448" s="3" t="s">
        <v>1051</v>
      </c>
      <c r="B448" s="3" t="s">
        <v>1243</v>
      </c>
      <c r="C448" s="3" t="s">
        <v>480</v>
      </c>
      <c r="D448" s="3" t="s">
        <v>280</v>
      </c>
      <c r="E448" s="3" t="s">
        <v>281</v>
      </c>
      <c r="F448" s="3" t="s">
        <v>22</v>
      </c>
      <c r="G448" s="16" t="s">
        <v>1538</v>
      </c>
      <c r="H448" s="3" t="s">
        <v>478</v>
      </c>
      <c r="I448" s="3" t="s">
        <v>287</v>
      </c>
      <c r="J448" s="3" t="s">
        <v>323</v>
      </c>
      <c r="K448" s="44">
        <f>Expenditures[[#This Row],[2019
 Total Budget]]-Expenditures[[#This Row],[Budget Adjustments]]</f>
        <v>9720</v>
      </c>
      <c r="L448" s="42"/>
      <c r="M448" s="12">
        <v>9720</v>
      </c>
      <c r="N448" s="12">
        <v>1340.92</v>
      </c>
      <c r="O448" s="12">
        <v>0</v>
      </c>
      <c r="P448" s="36">
        <v>1329.68</v>
      </c>
      <c r="Q448" s="36">
        <v>4941.68</v>
      </c>
      <c r="R448" s="12">
        <v>0</v>
      </c>
      <c r="S448" s="12">
        <v>0</v>
      </c>
      <c r="T448" s="4" t="s">
        <v>16</v>
      </c>
      <c r="U448" s="4" t="s">
        <v>16</v>
      </c>
      <c r="V448" s="4" t="s">
        <v>16</v>
      </c>
    </row>
    <row r="449" spans="1:22" ht="11.1" customHeight="1" x14ac:dyDescent="0.2">
      <c r="A449" s="3" t="s">
        <v>1051</v>
      </c>
      <c r="B449" s="3" t="s">
        <v>1244</v>
      </c>
      <c r="C449" s="3" t="s">
        <v>482</v>
      </c>
      <c r="D449" s="3" t="s">
        <v>280</v>
      </c>
      <c r="E449" s="3" t="s">
        <v>281</v>
      </c>
      <c r="F449" s="3" t="s">
        <v>22</v>
      </c>
      <c r="G449" s="16" t="s">
        <v>1538</v>
      </c>
      <c r="H449" s="3" t="s">
        <v>483</v>
      </c>
      <c r="I449" s="3" t="s">
        <v>287</v>
      </c>
      <c r="J449" s="3" t="s">
        <v>300</v>
      </c>
      <c r="K449" s="44">
        <f>Expenditures[[#This Row],[2019
 Total Budget]]-Expenditures[[#This Row],[Budget Adjustments]]</f>
        <v>31870</v>
      </c>
      <c r="L449" s="42"/>
      <c r="M449" s="12">
        <v>31870</v>
      </c>
      <c r="N449" s="12">
        <v>0</v>
      </c>
      <c r="O449" s="12">
        <v>0</v>
      </c>
      <c r="P449" s="36">
        <v>0</v>
      </c>
      <c r="Q449" s="36">
        <v>30151</v>
      </c>
      <c r="R449" s="12">
        <v>0</v>
      </c>
      <c r="S449" s="12">
        <v>28500</v>
      </c>
      <c r="T449" s="4" t="s">
        <v>16</v>
      </c>
      <c r="U449" s="4" t="s">
        <v>16</v>
      </c>
      <c r="V449" s="4" t="s">
        <v>16</v>
      </c>
    </row>
    <row r="450" spans="1:22" ht="11.1" customHeight="1" x14ac:dyDescent="0.2">
      <c r="A450" s="3" t="s">
        <v>1051</v>
      </c>
      <c r="B450" s="3" t="s">
        <v>1245</v>
      </c>
      <c r="C450" s="3" t="s">
        <v>492</v>
      </c>
      <c r="D450" s="3" t="s">
        <v>280</v>
      </c>
      <c r="E450" s="3" t="s">
        <v>281</v>
      </c>
      <c r="F450" s="3" t="s">
        <v>22</v>
      </c>
      <c r="G450" s="16" t="s">
        <v>1538</v>
      </c>
      <c r="H450" s="3" t="s">
        <v>493</v>
      </c>
      <c r="I450" s="3" t="s">
        <v>287</v>
      </c>
      <c r="J450" s="3" t="s">
        <v>323</v>
      </c>
      <c r="K450" s="44">
        <f>Expenditures[[#This Row],[2019
 Total Budget]]-Expenditures[[#This Row],[Budget Adjustments]]</f>
        <v>181495</v>
      </c>
      <c r="L450" s="42"/>
      <c r="M450" s="12">
        <v>181495</v>
      </c>
      <c r="N450" s="12">
        <v>14634.46</v>
      </c>
      <c r="O450" s="12">
        <v>0</v>
      </c>
      <c r="P450" s="36">
        <v>14611.19</v>
      </c>
      <c r="Q450" s="36">
        <v>176591.88</v>
      </c>
      <c r="R450" s="12">
        <v>14585.56</v>
      </c>
      <c r="S450" s="12">
        <v>199078.22</v>
      </c>
      <c r="T450" s="4" t="s">
        <v>16</v>
      </c>
      <c r="U450" s="4" t="s">
        <v>16</v>
      </c>
      <c r="V450" s="4" t="s">
        <v>16</v>
      </c>
    </row>
    <row r="451" spans="1:22" ht="11.1" customHeight="1" x14ac:dyDescent="0.2">
      <c r="A451" s="3" t="s">
        <v>1051</v>
      </c>
      <c r="B451" s="3" t="s">
        <v>1246</v>
      </c>
      <c r="C451" s="3" t="s">
        <v>1247</v>
      </c>
      <c r="D451" s="3" t="s">
        <v>280</v>
      </c>
      <c r="E451" s="3" t="s">
        <v>281</v>
      </c>
      <c r="F451" s="3" t="s">
        <v>22</v>
      </c>
      <c r="G451" s="16" t="s">
        <v>1538</v>
      </c>
      <c r="H451" s="3" t="s">
        <v>1248</v>
      </c>
      <c r="I451" s="3" t="s">
        <v>287</v>
      </c>
      <c r="J451" s="3" t="s">
        <v>733</v>
      </c>
      <c r="K451" s="44">
        <f>Expenditures[[#This Row],[2019
 Total Budget]]-Expenditures[[#This Row],[Budget Adjustments]]</f>
        <v>203256.24</v>
      </c>
      <c r="L451" s="42"/>
      <c r="M451" s="12">
        <v>203256.24</v>
      </c>
      <c r="N451" s="12">
        <v>50814</v>
      </c>
      <c r="O451" s="12">
        <v>0</v>
      </c>
      <c r="P451" s="36">
        <v>47446.25</v>
      </c>
      <c r="Q451" s="36">
        <v>189785</v>
      </c>
      <c r="R451" s="12">
        <v>47333</v>
      </c>
      <c r="S451" s="12">
        <v>189332</v>
      </c>
      <c r="T451" s="4" t="s">
        <v>16</v>
      </c>
      <c r="U451" s="4" t="s">
        <v>16</v>
      </c>
      <c r="V451" s="4" t="s">
        <v>16</v>
      </c>
    </row>
    <row r="452" spans="1:22" ht="11.1" customHeight="1" x14ac:dyDescent="0.2">
      <c r="A452" s="3" t="s">
        <v>1051</v>
      </c>
      <c r="B452" s="3" t="s">
        <v>1249</v>
      </c>
      <c r="C452" s="3" t="s">
        <v>322</v>
      </c>
      <c r="D452" s="3" t="s">
        <v>280</v>
      </c>
      <c r="E452" s="3" t="s">
        <v>281</v>
      </c>
      <c r="F452" s="3" t="s">
        <v>22</v>
      </c>
      <c r="G452" s="16" t="s">
        <v>1538</v>
      </c>
      <c r="H452" s="3" t="s">
        <v>495</v>
      </c>
      <c r="I452" s="3" t="s">
        <v>287</v>
      </c>
      <c r="J452" s="3" t="s">
        <v>323</v>
      </c>
      <c r="K452" s="44">
        <f>Expenditures[[#This Row],[2019
 Total Budget]]-Expenditures[[#This Row],[Budget Adjustments]]</f>
        <v>6500</v>
      </c>
      <c r="L452" s="42">
        <v>4020</v>
      </c>
      <c r="M452" s="12">
        <v>10520</v>
      </c>
      <c r="N452" s="12">
        <v>744</v>
      </c>
      <c r="O452" s="12">
        <v>4020</v>
      </c>
      <c r="P452" s="36">
        <v>779.19</v>
      </c>
      <c r="Q452" s="36">
        <v>805.18</v>
      </c>
      <c r="R452" s="12">
        <v>696</v>
      </c>
      <c r="S452" s="12">
        <v>2918.86</v>
      </c>
      <c r="T452" s="4" t="s">
        <v>16</v>
      </c>
      <c r="U452" s="4" t="s">
        <v>16</v>
      </c>
      <c r="V452" s="4" t="s">
        <v>16</v>
      </c>
    </row>
    <row r="453" spans="1:22" ht="11.1" customHeight="1" x14ac:dyDescent="0.2">
      <c r="A453" s="3" t="s">
        <v>1051</v>
      </c>
      <c r="B453" s="3" t="s">
        <v>1250</v>
      </c>
      <c r="C453" s="3" t="s">
        <v>1251</v>
      </c>
      <c r="D453" s="3" t="s">
        <v>280</v>
      </c>
      <c r="E453" s="3" t="s">
        <v>281</v>
      </c>
      <c r="F453" s="3" t="s">
        <v>22</v>
      </c>
      <c r="G453" s="16" t="s">
        <v>1538</v>
      </c>
      <c r="H453" s="3" t="s">
        <v>1252</v>
      </c>
      <c r="I453" s="3" t="s">
        <v>287</v>
      </c>
      <c r="J453" s="3" t="s">
        <v>323</v>
      </c>
      <c r="K453" s="44">
        <f>Expenditures[[#This Row],[2019
 Total Budget]]-Expenditures[[#This Row],[Budget Adjustments]]</f>
        <v>0</v>
      </c>
      <c r="L453" s="42"/>
      <c r="M453" s="12">
        <v>0</v>
      </c>
      <c r="N453" s="12">
        <v>0</v>
      </c>
      <c r="O453" s="12">
        <v>0</v>
      </c>
      <c r="P453" s="36">
        <v>0</v>
      </c>
      <c r="Q453" s="36">
        <v>0</v>
      </c>
      <c r="R453" s="12">
        <v>0</v>
      </c>
      <c r="S453" s="12">
        <v>0</v>
      </c>
      <c r="T453" s="4" t="s">
        <v>16</v>
      </c>
      <c r="U453" s="4" t="s">
        <v>16</v>
      </c>
      <c r="V453" s="4" t="s">
        <v>16</v>
      </c>
    </row>
    <row r="454" spans="1:22" ht="11.1" customHeight="1" x14ac:dyDescent="0.2">
      <c r="A454" s="3" t="s">
        <v>1051</v>
      </c>
      <c r="B454" s="3" t="s">
        <v>1253</v>
      </c>
      <c r="C454" s="3" t="s">
        <v>497</v>
      </c>
      <c r="D454" s="3" t="s">
        <v>280</v>
      </c>
      <c r="E454" s="3" t="s">
        <v>281</v>
      </c>
      <c r="F454" s="3" t="s">
        <v>22</v>
      </c>
      <c r="G454" s="16" t="s">
        <v>1542</v>
      </c>
      <c r="H454" s="3" t="s">
        <v>498</v>
      </c>
      <c r="I454" s="3" t="s">
        <v>287</v>
      </c>
      <c r="J454" s="3" t="s">
        <v>300</v>
      </c>
      <c r="K454" s="44">
        <f>Expenditures[[#This Row],[2019
 Total Budget]]-Expenditures[[#This Row],[Budget Adjustments]]</f>
        <v>1000</v>
      </c>
      <c r="L454" s="42"/>
      <c r="M454" s="12">
        <v>1000</v>
      </c>
      <c r="N454" s="12">
        <v>0</v>
      </c>
      <c r="O454" s="12">
        <v>0</v>
      </c>
      <c r="P454" s="36">
        <v>0</v>
      </c>
      <c r="Q454" s="36">
        <v>1000</v>
      </c>
      <c r="R454" s="12">
        <v>0</v>
      </c>
      <c r="S454" s="12">
        <v>775</v>
      </c>
      <c r="T454" s="4" t="s">
        <v>16</v>
      </c>
      <c r="U454" s="4" t="s">
        <v>16</v>
      </c>
      <c r="V454" s="4" t="s">
        <v>16</v>
      </c>
    </row>
    <row r="455" spans="1:22" ht="11.1" customHeight="1" x14ac:dyDescent="0.2">
      <c r="A455" s="3" t="s">
        <v>1051</v>
      </c>
      <c r="B455" s="3" t="s">
        <v>1254</v>
      </c>
      <c r="C455" s="3" t="s">
        <v>279</v>
      </c>
      <c r="D455" s="3" t="s">
        <v>280</v>
      </c>
      <c r="E455" s="3" t="s">
        <v>281</v>
      </c>
      <c r="F455" s="3" t="s">
        <v>195</v>
      </c>
      <c r="G455" s="16" t="s">
        <v>1536</v>
      </c>
      <c r="H455" s="3" t="s">
        <v>1255</v>
      </c>
      <c r="I455" s="3" t="s">
        <v>283</v>
      </c>
      <c r="J455" s="3" t="s">
        <v>284</v>
      </c>
      <c r="K455" s="44">
        <f>Expenditures[[#This Row],[2019
 Total Budget]]-Expenditures[[#This Row],[Budget Adjustments]]</f>
        <v>82270</v>
      </c>
      <c r="L455" s="42"/>
      <c r="M455" s="12">
        <v>82270</v>
      </c>
      <c r="N455" s="12">
        <v>18597.169999999998</v>
      </c>
      <c r="O455" s="12">
        <v>0</v>
      </c>
      <c r="P455" s="36">
        <v>18541.45</v>
      </c>
      <c r="Q455" s="36">
        <v>80655.509999999995</v>
      </c>
      <c r="R455" s="12">
        <v>18252.48</v>
      </c>
      <c r="S455" s="12">
        <v>79094.100000000006</v>
      </c>
      <c r="T455" s="4" t="s">
        <v>16</v>
      </c>
      <c r="U455" s="4" t="s">
        <v>16</v>
      </c>
      <c r="V455" s="4" t="s">
        <v>16</v>
      </c>
    </row>
    <row r="456" spans="1:22" ht="11.1" customHeight="1" x14ac:dyDescent="0.2">
      <c r="A456" s="3" t="s">
        <v>1051</v>
      </c>
      <c r="B456" s="3" t="s">
        <v>1256</v>
      </c>
      <c r="C456" s="3" t="s">
        <v>426</v>
      </c>
      <c r="D456" s="3" t="s">
        <v>280</v>
      </c>
      <c r="E456" s="3" t="s">
        <v>281</v>
      </c>
      <c r="F456" s="3" t="s">
        <v>195</v>
      </c>
      <c r="G456" s="16" t="s">
        <v>1536</v>
      </c>
      <c r="H456" s="3" t="s">
        <v>1255</v>
      </c>
      <c r="I456" s="3" t="s">
        <v>283</v>
      </c>
      <c r="J456" s="3" t="s">
        <v>428</v>
      </c>
      <c r="K456" s="44">
        <f>Expenditures[[#This Row],[2019
 Total Budget]]-Expenditures[[#This Row],[Budget Adjustments]]</f>
        <v>292130</v>
      </c>
      <c r="L456" s="42"/>
      <c r="M456" s="12">
        <v>292130</v>
      </c>
      <c r="N456" s="12">
        <v>65769.41</v>
      </c>
      <c r="O456" s="12">
        <v>0</v>
      </c>
      <c r="P456" s="36">
        <v>64108.800000000003</v>
      </c>
      <c r="Q456" s="36">
        <v>283007.73</v>
      </c>
      <c r="R456" s="12">
        <v>60450.67</v>
      </c>
      <c r="S456" s="12">
        <v>267041.21999999997</v>
      </c>
      <c r="T456" s="4" t="s">
        <v>16</v>
      </c>
      <c r="U456" s="4" t="s">
        <v>16</v>
      </c>
      <c r="V456" s="4" t="s">
        <v>16</v>
      </c>
    </row>
    <row r="457" spans="1:22" ht="11.1" customHeight="1" x14ac:dyDescent="0.2">
      <c r="A457" s="3" t="s">
        <v>1051</v>
      </c>
      <c r="B457" s="3" t="s">
        <v>1257</v>
      </c>
      <c r="C457" s="3" t="s">
        <v>691</v>
      </c>
      <c r="D457" s="3" t="s">
        <v>280</v>
      </c>
      <c r="E457" s="3" t="s">
        <v>281</v>
      </c>
      <c r="F457" s="3" t="s">
        <v>195</v>
      </c>
      <c r="G457" s="16" t="s">
        <v>1536</v>
      </c>
      <c r="H457" s="3" t="s">
        <v>1255</v>
      </c>
      <c r="I457" s="3" t="s">
        <v>283</v>
      </c>
      <c r="J457" s="3" t="s">
        <v>692</v>
      </c>
      <c r="K457" s="44">
        <f>Expenditures[[#This Row],[2019
 Total Budget]]-Expenditures[[#This Row],[Budget Adjustments]]</f>
        <v>2125</v>
      </c>
      <c r="L457" s="42"/>
      <c r="M457" s="12">
        <v>2125</v>
      </c>
      <c r="N457" s="12">
        <v>0</v>
      </c>
      <c r="O457" s="12">
        <v>0</v>
      </c>
      <c r="P457" s="36">
        <v>0</v>
      </c>
      <c r="Q457" s="36">
        <v>998.4</v>
      </c>
      <c r="R457" s="12">
        <v>0</v>
      </c>
      <c r="S457" s="12">
        <v>2065</v>
      </c>
      <c r="T457" s="4" t="s">
        <v>16</v>
      </c>
      <c r="U457" s="4" t="s">
        <v>16</v>
      </c>
      <c r="V457" s="4" t="s">
        <v>16</v>
      </c>
    </row>
    <row r="458" spans="1:22" ht="11.1" customHeight="1" x14ac:dyDescent="0.2">
      <c r="A458" s="3" t="s">
        <v>1051</v>
      </c>
      <c r="B458" s="3" t="s">
        <v>1258</v>
      </c>
      <c r="C458" s="3" t="s">
        <v>329</v>
      </c>
      <c r="D458" s="3" t="s">
        <v>280</v>
      </c>
      <c r="E458" s="3" t="s">
        <v>281</v>
      </c>
      <c r="F458" s="3" t="s">
        <v>195</v>
      </c>
      <c r="G458" s="16" t="s">
        <v>1536</v>
      </c>
      <c r="H458" s="3" t="s">
        <v>1255</v>
      </c>
      <c r="I458" s="3" t="s">
        <v>283</v>
      </c>
      <c r="J458" s="3" t="s">
        <v>330</v>
      </c>
      <c r="K458" s="44">
        <f>Expenditures[[#This Row],[2019
 Total Budget]]-Expenditures[[#This Row],[Budget Adjustments]]</f>
        <v>15500</v>
      </c>
      <c r="L458" s="42"/>
      <c r="M458" s="12">
        <v>15500</v>
      </c>
      <c r="N458" s="12">
        <v>2813.02</v>
      </c>
      <c r="O458" s="12">
        <v>0</v>
      </c>
      <c r="P458" s="36">
        <v>3064.29</v>
      </c>
      <c r="Q458" s="36">
        <v>17970.2</v>
      </c>
      <c r="R458" s="12">
        <v>1653.44</v>
      </c>
      <c r="S458" s="12">
        <v>13342.86</v>
      </c>
      <c r="T458" s="4" t="s">
        <v>16</v>
      </c>
      <c r="U458" s="4" t="s">
        <v>16</v>
      </c>
      <c r="V458" s="4" t="s">
        <v>16</v>
      </c>
    </row>
    <row r="459" spans="1:22" ht="11.1" customHeight="1" x14ac:dyDescent="0.2">
      <c r="A459" s="3" t="s">
        <v>1051</v>
      </c>
      <c r="B459" s="3" t="s">
        <v>1259</v>
      </c>
      <c r="C459" s="3" t="s">
        <v>536</v>
      </c>
      <c r="D459" s="3" t="s">
        <v>280</v>
      </c>
      <c r="E459" s="3" t="s">
        <v>281</v>
      </c>
      <c r="F459" s="3" t="s">
        <v>195</v>
      </c>
      <c r="G459" s="16" t="s">
        <v>1536</v>
      </c>
      <c r="H459" s="3" t="s">
        <v>1255</v>
      </c>
      <c r="I459" s="3" t="s">
        <v>283</v>
      </c>
      <c r="J459" s="3" t="s">
        <v>537</v>
      </c>
      <c r="K459" s="44">
        <f>Expenditures[[#This Row],[2019
 Total Budget]]-Expenditures[[#This Row],[Budget Adjustments]]</f>
        <v>2800</v>
      </c>
      <c r="L459" s="42"/>
      <c r="M459" s="12">
        <v>2800</v>
      </c>
      <c r="N459" s="12">
        <v>515.45000000000005</v>
      </c>
      <c r="O459" s="12">
        <v>0</v>
      </c>
      <c r="P459" s="36">
        <v>596.08000000000004</v>
      </c>
      <c r="Q459" s="36">
        <v>3151.79</v>
      </c>
      <c r="R459" s="12">
        <v>577.98</v>
      </c>
      <c r="S459" s="12">
        <v>3205.79</v>
      </c>
      <c r="T459" s="4" t="s">
        <v>16</v>
      </c>
      <c r="U459" s="4" t="s">
        <v>16</v>
      </c>
      <c r="V459" s="4" t="s">
        <v>16</v>
      </c>
    </row>
    <row r="460" spans="1:22" ht="11.1" customHeight="1" x14ac:dyDescent="0.2">
      <c r="A460" s="3" t="s">
        <v>1051</v>
      </c>
      <c r="B460" s="3" t="s">
        <v>1260</v>
      </c>
      <c r="C460" s="3" t="s">
        <v>310</v>
      </c>
      <c r="D460" s="3" t="s">
        <v>280</v>
      </c>
      <c r="E460" s="3" t="s">
        <v>281</v>
      </c>
      <c r="F460" s="3" t="s">
        <v>195</v>
      </c>
      <c r="G460" s="16" t="s">
        <v>1536</v>
      </c>
      <c r="H460" s="3" t="s">
        <v>1255</v>
      </c>
      <c r="I460" s="3" t="s">
        <v>283</v>
      </c>
      <c r="J460" s="3" t="s">
        <v>311</v>
      </c>
      <c r="K460" s="44">
        <f>Expenditures[[#This Row],[2019
 Total Budget]]-Expenditures[[#This Row],[Budget Adjustments]]</f>
        <v>4615</v>
      </c>
      <c r="L460" s="42"/>
      <c r="M460" s="12">
        <v>4615</v>
      </c>
      <c r="N460" s="12">
        <v>0</v>
      </c>
      <c r="O460" s="12">
        <v>0</v>
      </c>
      <c r="P460" s="36">
        <v>0</v>
      </c>
      <c r="Q460" s="36">
        <v>4615</v>
      </c>
      <c r="R460" s="12">
        <v>0</v>
      </c>
      <c r="S460" s="12">
        <v>4210</v>
      </c>
      <c r="T460" s="4" t="s">
        <v>16</v>
      </c>
      <c r="U460" s="4" t="s">
        <v>16</v>
      </c>
      <c r="V460" s="4" t="s">
        <v>16</v>
      </c>
    </row>
    <row r="461" spans="1:22" ht="11.1" customHeight="1" x14ac:dyDescent="0.2">
      <c r="A461" s="3" t="s">
        <v>1051</v>
      </c>
      <c r="B461" s="3" t="s">
        <v>1261</v>
      </c>
      <c r="C461" s="3" t="s">
        <v>446</v>
      </c>
      <c r="D461" s="3" t="s">
        <v>280</v>
      </c>
      <c r="E461" s="3" t="s">
        <v>281</v>
      </c>
      <c r="F461" s="3" t="s">
        <v>195</v>
      </c>
      <c r="G461" s="16" t="s">
        <v>1536</v>
      </c>
      <c r="H461" s="3" t="s">
        <v>1255</v>
      </c>
      <c r="I461" s="3" t="s">
        <v>283</v>
      </c>
      <c r="J461" s="3" t="s">
        <v>447</v>
      </c>
      <c r="K461" s="44">
        <f>Expenditures[[#This Row],[2019
 Total Budget]]-Expenditures[[#This Row],[Budget Adjustments]]</f>
        <v>1946</v>
      </c>
      <c r="L461" s="42"/>
      <c r="M461" s="12">
        <v>1946</v>
      </c>
      <c r="N461" s="12">
        <v>424.8</v>
      </c>
      <c r="O461" s="12">
        <v>0</v>
      </c>
      <c r="P461" s="36">
        <v>384</v>
      </c>
      <c r="Q461" s="36">
        <v>1811.2</v>
      </c>
      <c r="R461" s="12">
        <v>384</v>
      </c>
      <c r="S461" s="12">
        <v>1664</v>
      </c>
      <c r="T461" s="4" t="s">
        <v>16</v>
      </c>
      <c r="U461" s="4" t="s">
        <v>16</v>
      </c>
      <c r="V461" s="4" t="s">
        <v>16</v>
      </c>
    </row>
    <row r="462" spans="1:22" ht="11.1" customHeight="1" x14ac:dyDescent="0.2">
      <c r="A462" s="3" t="s">
        <v>1051</v>
      </c>
      <c r="B462" s="3" t="s">
        <v>1262</v>
      </c>
      <c r="C462" s="3" t="s">
        <v>1263</v>
      </c>
      <c r="D462" s="3" t="s">
        <v>280</v>
      </c>
      <c r="E462" s="3" t="s">
        <v>281</v>
      </c>
      <c r="F462" s="3" t="s">
        <v>195</v>
      </c>
      <c r="G462" s="16" t="s">
        <v>1536</v>
      </c>
      <c r="H462" s="3" t="s">
        <v>1255</v>
      </c>
      <c r="I462" s="3" t="s">
        <v>283</v>
      </c>
      <c r="J462" s="3" t="s">
        <v>553</v>
      </c>
      <c r="K462" s="44">
        <f>Expenditures[[#This Row],[2019
 Total Budget]]-Expenditures[[#This Row],[Budget Adjustments]]</f>
        <v>0</v>
      </c>
      <c r="L462" s="42"/>
      <c r="M462" s="12">
        <v>0</v>
      </c>
      <c r="N462" s="12">
        <v>0</v>
      </c>
      <c r="O462" s="12">
        <v>0</v>
      </c>
      <c r="P462" s="36">
        <v>0</v>
      </c>
      <c r="Q462" s="36">
        <v>0</v>
      </c>
      <c r="R462" s="12">
        <v>0</v>
      </c>
      <c r="S462" s="12">
        <v>0</v>
      </c>
      <c r="T462" s="4" t="s">
        <v>16</v>
      </c>
      <c r="U462" s="4" t="s">
        <v>16</v>
      </c>
      <c r="V462" s="4" t="s">
        <v>16</v>
      </c>
    </row>
    <row r="463" spans="1:22" ht="11.1" customHeight="1" x14ac:dyDescent="0.2">
      <c r="A463" s="3" t="s">
        <v>1051</v>
      </c>
      <c r="B463" s="3" t="s">
        <v>1264</v>
      </c>
      <c r="C463" s="3" t="s">
        <v>333</v>
      </c>
      <c r="D463" s="3" t="s">
        <v>280</v>
      </c>
      <c r="E463" s="3" t="s">
        <v>281</v>
      </c>
      <c r="F463" s="3" t="s">
        <v>195</v>
      </c>
      <c r="G463" s="16" t="s">
        <v>1536</v>
      </c>
      <c r="H463" s="3" t="s">
        <v>1255</v>
      </c>
      <c r="I463" s="3" t="s">
        <v>334</v>
      </c>
      <c r="J463" s="3" t="s">
        <v>335</v>
      </c>
      <c r="K463" s="44">
        <f>Expenditures[[#This Row],[2019
 Total Budget]]-Expenditures[[#This Row],[Budget Adjustments]]</f>
        <v>1000</v>
      </c>
      <c r="L463" s="42"/>
      <c r="M463" s="12">
        <v>1000</v>
      </c>
      <c r="N463" s="12">
        <v>0</v>
      </c>
      <c r="O463" s="12">
        <v>0</v>
      </c>
      <c r="P463" s="36">
        <v>0</v>
      </c>
      <c r="Q463" s="36">
        <v>209.99</v>
      </c>
      <c r="R463" s="12">
        <v>0</v>
      </c>
      <c r="S463" s="12">
        <v>862.19</v>
      </c>
      <c r="T463" s="4" t="s">
        <v>16</v>
      </c>
      <c r="U463" s="4" t="s">
        <v>16</v>
      </c>
      <c r="V463" s="4" t="s">
        <v>16</v>
      </c>
    </row>
    <row r="464" spans="1:22" ht="11.1" customHeight="1" x14ac:dyDescent="0.2">
      <c r="A464" s="3" t="s">
        <v>1051</v>
      </c>
      <c r="B464" s="3" t="s">
        <v>1265</v>
      </c>
      <c r="C464" s="3" t="s">
        <v>556</v>
      </c>
      <c r="D464" s="3" t="s">
        <v>280</v>
      </c>
      <c r="E464" s="3" t="s">
        <v>281</v>
      </c>
      <c r="F464" s="3" t="s">
        <v>195</v>
      </c>
      <c r="G464" s="16" t="s">
        <v>1536</v>
      </c>
      <c r="H464" s="3" t="s">
        <v>1255</v>
      </c>
      <c r="I464" s="3" t="s">
        <v>334</v>
      </c>
      <c r="J464" s="3" t="s">
        <v>557</v>
      </c>
      <c r="K464" s="44">
        <f>Expenditures[[#This Row],[2019
 Total Budget]]-Expenditures[[#This Row],[Budget Adjustments]]</f>
        <v>6600</v>
      </c>
      <c r="L464" s="42"/>
      <c r="M464" s="12">
        <v>6600</v>
      </c>
      <c r="N464" s="12">
        <v>0</v>
      </c>
      <c r="O464" s="12">
        <v>0</v>
      </c>
      <c r="P464" s="36">
        <v>3734.5</v>
      </c>
      <c r="Q464" s="36">
        <v>3734.5</v>
      </c>
      <c r="R464" s="12">
        <v>0</v>
      </c>
      <c r="S464" s="12">
        <v>0</v>
      </c>
      <c r="T464" s="4" t="s">
        <v>16</v>
      </c>
      <c r="U464" s="4" t="s">
        <v>16</v>
      </c>
      <c r="V464" s="4" t="s">
        <v>16</v>
      </c>
    </row>
    <row r="465" spans="1:22" ht="11.1" customHeight="1" x14ac:dyDescent="0.2">
      <c r="A465" s="3" t="s">
        <v>1051</v>
      </c>
      <c r="B465" s="3" t="s">
        <v>1266</v>
      </c>
      <c r="C465" s="3" t="s">
        <v>1267</v>
      </c>
      <c r="D465" s="3" t="s">
        <v>280</v>
      </c>
      <c r="E465" s="3" t="s">
        <v>281</v>
      </c>
      <c r="F465" s="3" t="s">
        <v>195</v>
      </c>
      <c r="G465" s="16" t="s">
        <v>1536</v>
      </c>
      <c r="H465" s="3" t="s">
        <v>1255</v>
      </c>
      <c r="I465" s="3" t="s">
        <v>334</v>
      </c>
      <c r="J465" s="3" t="s">
        <v>560</v>
      </c>
      <c r="K465" s="44">
        <f>Expenditures[[#This Row],[2019
 Total Budget]]-Expenditures[[#This Row],[Budget Adjustments]]</f>
        <v>0</v>
      </c>
      <c r="L465" s="42"/>
      <c r="M465" s="12">
        <v>0</v>
      </c>
      <c r="N465" s="12">
        <v>0</v>
      </c>
      <c r="O465" s="12">
        <v>0</v>
      </c>
      <c r="P465" s="36">
        <v>0</v>
      </c>
      <c r="Q465" s="36">
        <v>0</v>
      </c>
      <c r="R465" s="12">
        <v>10488.43</v>
      </c>
      <c r="S465" s="12">
        <v>18408.71</v>
      </c>
      <c r="T465" s="4" t="s">
        <v>16</v>
      </c>
      <c r="U465" s="4" t="s">
        <v>16</v>
      </c>
      <c r="V465" s="4" t="s">
        <v>16</v>
      </c>
    </row>
    <row r="466" spans="1:22" ht="11.1" customHeight="1" x14ac:dyDescent="0.2">
      <c r="A466" s="3" t="s">
        <v>1051</v>
      </c>
      <c r="B466" s="3" t="s">
        <v>1268</v>
      </c>
      <c r="C466" s="3" t="s">
        <v>399</v>
      </c>
      <c r="D466" s="3" t="s">
        <v>280</v>
      </c>
      <c r="E466" s="3" t="s">
        <v>281</v>
      </c>
      <c r="F466" s="3" t="s">
        <v>195</v>
      </c>
      <c r="G466" s="16" t="s">
        <v>1536</v>
      </c>
      <c r="H466" s="3" t="s">
        <v>1255</v>
      </c>
      <c r="I466" s="3" t="s">
        <v>287</v>
      </c>
      <c r="J466" s="3" t="s">
        <v>400</v>
      </c>
      <c r="K466" s="44">
        <f>Expenditures[[#This Row],[2019
 Total Budget]]-Expenditures[[#This Row],[Budget Adjustments]]</f>
        <v>4681.43</v>
      </c>
      <c r="L466" s="42"/>
      <c r="M466" s="12">
        <v>4681.43</v>
      </c>
      <c r="N466" s="12">
        <v>1137.77</v>
      </c>
      <c r="O466" s="12">
        <v>0</v>
      </c>
      <c r="P466" s="36">
        <v>366.77</v>
      </c>
      <c r="Q466" s="36">
        <v>1789.09</v>
      </c>
      <c r="R466" s="12">
        <v>311.02999999999997</v>
      </c>
      <c r="S466" s="12">
        <v>1887.83</v>
      </c>
      <c r="T466" s="4" t="s">
        <v>16</v>
      </c>
      <c r="U466" s="4" t="s">
        <v>16</v>
      </c>
      <c r="V466" s="4" t="s">
        <v>16</v>
      </c>
    </row>
    <row r="467" spans="1:22" ht="11.1" customHeight="1" x14ac:dyDescent="0.2">
      <c r="A467" s="3" t="s">
        <v>1051</v>
      </c>
      <c r="B467" s="3" t="s">
        <v>1269</v>
      </c>
      <c r="C467" s="3" t="s">
        <v>349</v>
      </c>
      <c r="D467" s="3" t="s">
        <v>280</v>
      </c>
      <c r="E467" s="3" t="s">
        <v>281</v>
      </c>
      <c r="F467" s="3" t="s">
        <v>195</v>
      </c>
      <c r="G467" s="16" t="s">
        <v>1536</v>
      </c>
      <c r="H467" s="3" t="s">
        <v>1255</v>
      </c>
      <c r="I467" s="3" t="s">
        <v>287</v>
      </c>
      <c r="J467" s="3" t="s">
        <v>350</v>
      </c>
      <c r="K467" s="44">
        <f>Expenditures[[#This Row],[2019
 Total Budget]]-Expenditures[[#This Row],[Budget Adjustments]]</f>
        <v>126740</v>
      </c>
      <c r="L467" s="42"/>
      <c r="M467" s="12">
        <v>126740</v>
      </c>
      <c r="N467" s="12">
        <v>18892.48</v>
      </c>
      <c r="O467" s="12">
        <v>84181.62</v>
      </c>
      <c r="P467" s="36">
        <v>24086.03</v>
      </c>
      <c r="Q467" s="36">
        <v>126174.42</v>
      </c>
      <c r="R467" s="12">
        <v>20593.240000000002</v>
      </c>
      <c r="S467" s="12">
        <v>95062.43</v>
      </c>
      <c r="T467" s="4" t="s">
        <v>16</v>
      </c>
      <c r="U467" s="4" t="s">
        <v>16</v>
      </c>
      <c r="V467" s="4" t="s">
        <v>16</v>
      </c>
    </row>
    <row r="468" spans="1:22" ht="11.1" customHeight="1" x14ac:dyDescent="0.2">
      <c r="A468" s="3" t="s">
        <v>1051</v>
      </c>
      <c r="B468" s="3" t="s">
        <v>1270</v>
      </c>
      <c r="C468" s="3" t="s">
        <v>404</v>
      </c>
      <c r="D468" s="3" t="s">
        <v>280</v>
      </c>
      <c r="E468" s="3" t="s">
        <v>281</v>
      </c>
      <c r="F468" s="3" t="s">
        <v>195</v>
      </c>
      <c r="G468" s="16" t="s">
        <v>1536</v>
      </c>
      <c r="H468" s="3" t="s">
        <v>1255</v>
      </c>
      <c r="I468" s="3" t="s">
        <v>287</v>
      </c>
      <c r="J468" s="3" t="s">
        <v>405</v>
      </c>
      <c r="K468" s="44">
        <f>Expenditures[[#This Row],[2019
 Total Budget]]-Expenditures[[#This Row],[Budget Adjustments]]</f>
        <v>4500</v>
      </c>
      <c r="L468" s="42"/>
      <c r="M468" s="12">
        <v>4500</v>
      </c>
      <c r="N468" s="12">
        <v>0</v>
      </c>
      <c r="O468" s="12">
        <v>0</v>
      </c>
      <c r="P468" s="36">
        <v>62.25</v>
      </c>
      <c r="Q468" s="36">
        <v>677.33</v>
      </c>
      <c r="R468" s="12">
        <v>54.24</v>
      </c>
      <c r="S468" s="12">
        <v>1040.8</v>
      </c>
      <c r="T468" s="4" t="s">
        <v>16</v>
      </c>
      <c r="U468" s="4" t="s">
        <v>16</v>
      </c>
      <c r="V468" s="4" t="s">
        <v>16</v>
      </c>
    </row>
    <row r="469" spans="1:22" ht="11.1" customHeight="1" x14ac:dyDescent="0.2">
      <c r="A469" s="3" t="s">
        <v>1051</v>
      </c>
      <c r="B469" s="3" t="s">
        <v>1271</v>
      </c>
      <c r="C469" s="3" t="s">
        <v>407</v>
      </c>
      <c r="D469" s="3" t="s">
        <v>280</v>
      </c>
      <c r="E469" s="3" t="s">
        <v>281</v>
      </c>
      <c r="F469" s="3" t="s">
        <v>195</v>
      </c>
      <c r="G469" s="16" t="s">
        <v>1536</v>
      </c>
      <c r="H469" s="3" t="s">
        <v>1255</v>
      </c>
      <c r="I469" s="3" t="s">
        <v>287</v>
      </c>
      <c r="J469" s="3" t="s">
        <v>408</v>
      </c>
      <c r="K469" s="44">
        <f>Expenditures[[#This Row],[2019
 Total Budget]]-Expenditures[[#This Row],[Budget Adjustments]]</f>
        <v>1100</v>
      </c>
      <c r="L469" s="42"/>
      <c r="M469" s="12">
        <v>1100</v>
      </c>
      <c r="N469" s="12">
        <v>90.98</v>
      </c>
      <c r="O469" s="12">
        <v>39.979999999999997</v>
      </c>
      <c r="P469" s="36">
        <v>103.96</v>
      </c>
      <c r="Q469" s="36">
        <v>881.22</v>
      </c>
      <c r="R469" s="12">
        <v>0</v>
      </c>
      <c r="S469" s="12">
        <v>837.99</v>
      </c>
      <c r="T469" s="4" t="s">
        <v>16</v>
      </c>
      <c r="U469" s="4" t="s">
        <v>16</v>
      </c>
      <c r="V469" s="4" t="s">
        <v>16</v>
      </c>
    </row>
    <row r="470" spans="1:22" ht="11.1" customHeight="1" x14ac:dyDescent="0.2">
      <c r="A470" s="3" t="s">
        <v>1051</v>
      </c>
      <c r="B470" s="3" t="s">
        <v>1272</v>
      </c>
      <c r="C470" s="3" t="s">
        <v>769</v>
      </c>
      <c r="D470" s="3" t="s">
        <v>280</v>
      </c>
      <c r="E470" s="3" t="s">
        <v>281</v>
      </c>
      <c r="F470" s="3" t="s">
        <v>195</v>
      </c>
      <c r="G470" s="16" t="s">
        <v>1536</v>
      </c>
      <c r="H470" s="3" t="s">
        <v>1255</v>
      </c>
      <c r="I470" s="3" t="s">
        <v>287</v>
      </c>
      <c r="J470" s="3" t="s">
        <v>770</v>
      </c>
      <c r="K470" s="44">
        <f>Expenditures[[#This Row],[2019
 Total Budget]]-Expenditures[[#This Row],[Budget Adjustments]]</f>
        <v>600</v>
      </c>
      <c r="L470" s="42"/>
      <c r="M470" s="12">
        <v>600</v>
      </c>
      <c r="N470" s="12">
        <v>0</v>
      </c>
      <c r="O470" s="12">
        <v>0</v>
      </c>
      <c r="P470" s="36">
        <v>0</v>
      </c>
      <c r="Q470" s="36">
        <v>428.22</v>
      </c>
      <c r="R470" s="12">
        <v>0</v>
      </c>
      <c r="S470" s="12">
        <v>463.32</v>
      </c>
      <c r="T470" s="4" t="s">
        <v>16</v>
      </c>
      <c r="U470" s="4" t="s">
        <v>16</v>
      </c>
      <c r="V470" s="4" t="s">
        <v>16</v>
      </c>
    </row>
    <row r="471" spans="1:22" ht="11.1" customHeight="1" x14ac:dyDescent="0.2">
      <c r="A471" s="3" t="s">
        <v>1051</v>
      </c>
      <c r="B471" s="3" t="s">
        <v>1273</v>
      </c>
      <c r="C471" s="3" t="s">
        <v>286</v>
      </c>
      <c r="D471" s="3" t="s">
        <v>280</v>
      </c>
      <c r="E471" s="3" t="s">
        <v>281</v>
      </c>
      <c r="F471" s="3" t="s">
        <v>195</v>
      </c>
      <c r="G471" s="16" t="s">
        <v>1536</v>
      </c>
      <c r="H471" s="3" t="s">
        <v>1255</v>
      </c>
      <c r="I471" s="3" t="s">
        <v>287</v>
      </c>
      <c r="J471" s="3" t="s">
        <v>288</v>
      </c>
      <c r="K471" s="44">
        <f>Expenditures[[#This Row],[2019
 Total Budget]]-Expenditures[[#This Row],[Budget Adjustments]]</f>
        <v>750</v>
      </c>
      <c r="L471" s="42"/>
      <c r="M471" s="12">
        <v>750</v>
      </c>
      <c r="N471" s="12">
        <v>44.87</v>
      </c>
      <c r="O471" s="12">
        <v>0</v>
      </c>
      <c r="P471" s="36">
        <v>334.93</v>
      </c>
      <c r="Q471" s="36">
        <v>534.91999999999996</v>
      </c>
      <c r="R471" s="12">
        <v>31.91</v>
      </c>
      <c r="S471" s="12">
        <v>417.16</v>
      </c>
      <c r="T471" s="4" t="s">
        <v>16</v>
      </c>
      <c r="U471" s="4" t="s">
        <v>16</v>
      </c>
      <c r="V471" s="4" t="s">
        <v>16</v>
      </c>
    </row>
    <row r="472" spans="1:22" ht="11.1" customHeight="1" x14ac:dyDescent="0.2">
      <c r="A472" s="3" t="s">
        <v>1051</v>
      </c>
      <c r="B472" s="3" t="s">
        <v>1274</v>
      </c>
      <c r="C472" s="3" t="s">
        <v>411</v>
      </c>
      <c r="D472" s="3" t="s">
        <v>280</v>
      </c>
      <c r="E472" s="3" t="s">
        <v>281</v>
      </c>
      <c r="F472" s="3" t="s">
        <v>195</v>
      </c>
      <c r="G472" s="16" t="s">
        <v>1536</v>
      </c>
      <c r="H472" s="3" t="s">
        <v>1255</v>
      </c>
      <c r="I472" s="3" t="s">
        <v>287</v>
      </c>
      <c r="J472" s="3" t="s">
        <v>412</v>
      </c>
      <c r="K472" s="44">
        <f>Expenditures[[#This Row],[2019
 Total Budget]]-Expenditures[[#This Row],[Budget Adjustments]]</f>
        <v>203890</v>
      </c>
      <c r="L472" s="42"/>
      <c r="M472" s="12">
        <v>203890</v>
      </c>
      <c r="N472" s="12">
        <v>25264.91</v>
      </c>
      <c r="O472" s="12">
        <v>0</v>
      </c>
      <c r="P472" s="36">
        <v>57066.71</v>
      </c>
      <c r="Q472" s="36">
        <v>197557.2</v>
      </c>
      <c r="R472" s="12">
        <v>51295.1</v>
      </c>
      <c r="S472" s="12">
        <v>204820.99</v>
      </c>
      <c r="T472" s="4" t="s">
        <v>16</v>
      </c>
      <c r="U472" s="4" t="s">
        <v>16</v>
      </c>
      <c r="V472" s="4" t="s">
        <v>16</v>
      </c>
    </row>
    <row r="473" spans="1:22" ht="11.1" customHeight="1" x14ac:dyDescent="0.2">
      <c r="A473" s="3" t="s">
        <v>1051</v>
      </c>
      <c r="B473" s="3" t="s">
        <v>1275</v>
      </c>
      <c r="C473" s="3" t="s">
        <v>314</v>
      </c>
      <c r="D473" s="3" t="s">
        <v>280</v>
      </c>
      <c r="E473" s="3" t="s">
        <v>281</v>
      </c>
      <c r="F473" s="3" t="s">
        <v>195</v>
      </c>
      <c r="G473" s="16" t="s">
        <v>1536</v>
      </c>
      <c r="H473" s="3" t="s">
        <v>1255</v>
      </c>
      <c r="I473" s="3" t="s">
        <v>287</v>
      </c>
      <c r="J473" s="3" t="s">
        <v>291</v>
      </c>
      <c r="K473" s="44">
        <f>Expenditures[[#This Row],[2019
 Total Budget]]-Expenditures[[#This Row],[Budget Adjustments]]</f>
        <v>3110</v>
      </c>
      <c r="L473" s="42"/>
      <c r="M473" s="12">
        <v>3110</v>
      </c>
      <c r="N473" s="12">
        <v>620.59</v>
      </c>
      <c r="O473" s="12">
        <v>0</v>
      </c>
      <c r="P473" s="36">
        <v>527.22</v>
      </c>
      <c r="Q473" s="36">
        <v>2945.05</v>
      </c>
      <c r="R473" s="12">
        <v>364.44</v>
      </c>
      <c r="S473" s="12">
        <v>2321.2399999999998</v>
      </c>
      <c r="T473" s="4" t="s">
        <v>16</v>
      </c>
      <c r="U473" s="4" t="s">
        <v>16</v>
      </c>
      <c r="V473" s="4" t="s">
        <v>16</v>
      </c>
    </row>
    <row r="474" spans="1:22" ht="11.1" customHeight="1" x14ac:dyDescent="0.2">
      <c r="A474" s="3" t="s">
        <v>1051</v>
      </c>
      <c r="B474" s="3" t="s">
        <v>1276</v>
      </c>
      <c r="C474" s="3" t="s">
        <v>293</v>
      </c>
      <c r="D474" s="3" t="s">
        <v>280</v>
      </c>
      <c r="E474" s="3" t="s">
        <v>281</v>
      </c>
      <c r="F474" s="3" t="s">
        <v>195</v>
      </c>
      <c r="G474" s="16" t="s">
        <v>1536</v>
      </c>
      <c r="H474" s="3" t="s">
        <v>1255</v>
      </c>
      <c r="I474" s="3" t="s">
        <v>287</v>
      </c>
      <c r="J474" s="3" t="s">
        <v>294</v>
      </c>
      <c r="K474" s="44">
        <f>Expenditures[[#This Row],[2019
 Total Budget]]-Expenditures[[#This Row],[Budget Adjustments]]</f>
        <v>23009</v>
      </c>
      <c r="L474" s="42"/>
      <c r="M474" s="12">
        <v>23009</v>
      </c>
      <c r="N474" s="12">
        <v>5439.02</v>
      </c>
      <c r="O474" s="12">
        <v>267</v>
      </c>
      <c r="P474" s="36">
        <v>3645.37</v>
      </c>
      <c r="Q474" s="36">
        <v>32932.26</v>
      </c>
      <c r="R474" s="12">
        <v>1746.2</v>
      </c>
      <c r="S474" s="12">
        <v>16419.099999999999</v>
      </c>
      <c r="T474" s="4" t="s">
        <v>16</v>
      </c>
      <c r="U474" s="4" t="s">
        <v>16</v>
      </c>
      <c r="V474" s="4" t="s">
        <v>16</v>
      </c>
    </row>
    <row r="475" spans="1:22" ht="11.1" customHeight="1" x14ac:dyDescent="0.2">
      <c r="A475" s="3" t="s">
        <v>1051</v>
      </c>
      <c r="B475" s="3" t="s">
        <v>1277</v>
      </c>
      <c r="C475" s="3" t="s">
        <v>1278</v>
      </c>
      <c r="D475" s="3" t="s">
        <v>280</v>
      </c>
      <c r="E475" s="3" t="s">
        <v>281</v>
      </c>
      <c r="F475" s="3" t="s">
        <v>195</v>
      </c>
      <c r="G475" s="16" t="s">
        <v>1536</v>
      </c>
      <c r="H475" s="3" t="s">
        <v>1255</v>
      </c>
      <c r="I475" s="3" t="s">
        <v>287</v>
      </c>
      <c r="J475" s="3" t="s">
        <v>356</v>
      </c>
      <c r="K475" s="44">
        <f>Expenditures[[#This Row],[2019
 Total Budget]]-Expenditures[[#This Row],[Budget Adjustments]]</f>
        <v>11600</v>
      </c>
      <c r="L475" s="42"/>
      <c r="M475" s="12">
        <v>11600</v>
      </c>
      <c r="N475" s="12">
        <v>490</v>
      </c>
      <c r="O475" s="12">
        <v>630</v>
      </c>
      <c r="P475" s="36">
        <v>0</v>
      </c>
      <c r="Q475" s="36">
        <v>6406.5</v>
      </c>
      <c r="R475" s="12">
        <v>0</v>
      </c>
      <c r="S475" s="12">
        <v>0</v>
      </c>
      <c r="T475" s="4" t="s">
        <v>16</v>
      </c>
      <c r="U475" s="4" t="s">
        <v>16</v>
      </c>
      <c r="V475" s="4" t="s">
        <v>16</v>
      </c>
    </row>
    <row r="476" spans="1:22" ht="11.1" customHeight="1" x14ac:dyDescent="0.2">
      <c r="A476" s="3" t="s">
        <v>1051</v>
      </c>
      <c r="B476" s="3" t="s">
        <v>1279</v>
      </c>
      <c r="C476" s="3" t="s">
        <v>416</v>
      </c>
      <c r="D476" s="3" t="s">
        <v>280</v>
      </c>
      <c r="E476" s="3" t="s">
        <v>281</v>
      </c>
      <c r="F476" s="3" t="s">
        <v>195</v>
      </c>
      <c r="G476" s="16" t="s">
        <v>1536</v>
      </c>
      <c r="H476" s="3" t="s">
        <v>1255</v>
      </c>
      <c r="I476" s="3" t="s">
        <v>287</v>
      </c>
      <c r="J476" s="3" t="s">
        <v>417</v>
      </c>
      <c r="K476" s="44">
        <f>Expenditures[[#This Row],[2019
 Total Budget]]-Expenditures[[#This Row],[Budget Adjustments]]</f>
        <v>1000</v>
      </c>
      <c r="L476" s="42"/>
      <c r="M476" s="12">
        <v>1000</v>
      </c>
      <c r="N476" s="12">
        <v>115.61</v>
      </c>
      <c r="O476" s="12">
        <v>0</v>
      </c>
      <c r="P476" s="36">
        <v>0</v>
      </c>
      <c r="Q476" s="36">
        <v>16.5</v>
      </c>
      <c r="R476" s="12">
        <v>0</v>
      </c>
      <c r="S476" s="12">
        <v>231.15</v>
      </c>
      <c r="T476" s="4" t="s">
        <v>16</v>
      </c>
      <c r="U476" s="4" t="s">
        <v>16</v>
      </c>
      <c r="V476" s="4" t="s">
        <v>16</v>
      </c>
    </row>
    <row r="477" spans="1:22" ht="11.1" customHeight="1" x14ac:dyDescent="0.2">
      <c r="A477" s="3" t="s">
        <v>1051</v>
      </c>
      <c r="B477" s="3" t="s">
        <v>1280</v>
      </c>
      <c r="C477" s="3" t="s">
        <v>419</v>
      </c>
      <c r="D477" s="3" t="s">
        <v>280</v>
      </c>
      <c r="E477" s="3" t="s">
        <v>281</v>
      </c>
      <c r="F477" s="3" t="s">
        <v>195</v>
      </c>
      <c r="G477" s="16" t="s">
        <v>1536</v>
      </c>
      <c r="H477" s="3" t="s">
        <v>1255</v>
      </c>
      <c r="I477" s="3" t="s">
        <v>287</v>
      </c>
      <c r="J477" s="3" t="s">
        <v>420</v>
      </c>
      <c r="K477" s="44">
        <f>Expenditures[[#This Row],[2019
 Total Budget]]-Expenditures[[#This Row],[Budget Adjustments]]</f>
        <v>10500</v>
      </c>
      <c r="L477" s="42">
        <v>1645</v>
      </c>
      <c r="M477" s="12">
        <v>12145</v>
      </c>
      <c r="N477" s="12">
        <v>3725.09</v>
      </c>
      <c r="O477" s="12">
        <v>1645</v>
      </c>
      <c r="P477" s="36">
        <v>917.27</v>
      </c>
      <c r="Q477" s="36">
        <v>7643.73</v>
      </c>
      <c r="R477" s="12">
        <v>1124.27</v>
      </c>
      <c r="S477" s="12">
        <v>22820.1</v>
      </c>
      <c r="T477" s="4" t="s">
        <v>16</v>
      </c>
      <c r="U477" s="4" t="s">
        <v>16</v>
      </c>
      <c r="V477" s="4" t="s">
        <v>16</v>
      </c>
    </row>
    <row r="478" spans="1:22" ht="11.1" customHeight="1" x14ac:dyDescent="0.2">
      <c r="A478" s="3" t="s">
        <v>1051</v>
      </c>
      <c r="B478" s="3" t="s">
        <v>1281</v>
      </c>
      <c r="C478" s="3" t="s">
        <v>296</v>
      </c>
      <c r="D478" s="3" t="s">
        <v>280</v>
      </c>
      <c r="E478" s="3" t="s">
        <v>281</v>
      </c>
      <c r="F478" s="3" t="s">
        <v>195</v>
      </c>
      <c r="G478" s="16" t="s">
        <v>1536</v>
      </c>
      <c r="H478" s="3" t="s">
        <v>1255</v>
      </c>
      <c r="I478" s="3" t="s">
        <v>287</v>
      </c>
      <c r="J478" s="3" t="s">
        <v>297</v>
      </c>
      <c r="K478" s="44">
        <f>Expenditures[[#This Row],[2019
 Total Budget]]-Expenditures[[#This Row],[Budget Adjustments]]</f>
        <v>-3230</v>
      </c>
      <c r="L478" s="42">
        <v>8250</v>
      </c>
      <c r="M478" s="12">
        <v>5020</v>
      </c>
      <c r="N478" s="12">
        <v>1085</v>
      </c>
      <c r="O478" s="12">
        <v>100</v>
      </c>
      <c r="P478" s="36">
        <v>160</v>
      </c>
      <c r="Q478" s="36">
        <v>1440.33</v>
      </c>
      <c r="R478" s="12">
        <v>1209.5</v>
      </c>
      <c r="S478" s="12">
        <v>2103.04</v>
      </c>
      <c r="T478" s="4" t="s">
        <v>16</v>
      </c>
      <c r="U478" s="4" t="s">
        <v>16</v>
      </c>
      <c r="V478" s="4" t="s">
        <v>16</v>
      </c>
    </row>
    <row r="479" spans="1:22" ht="11.1" customHeight="1" x14ac:dyDescent="0.2">
      <c r="A479" s="3" t="s">
        <v>1051</v>
      </c>
      <c r="B479" s="3" t="s">
        <v>1282</v>
      </c>
      <c r="C479" s="3" t="s">
        <v>299</v>
      </c>
      <c r="D479" s="3" t="s">
        <v>280</v>
      </c>
      <c r="E479" s="3" t="s">
        <v>281</v>
      </c>
      <c r="F479" s="3" t="s">
        <v>195</v>
      </c>
      <c r="G479" s="16" t="s">
        <v>1536</v>
      </c>
      <c r="H479" s="3" t="s">
        <v>1255</v>
      </c>
      <c r="I479" s="3" t="s">
        <v>287</v>
      </c>
      <c r="J479" s="3" t="s">
        <v>300</v>
      </c>
      <c r="K479" s="44">
        <f>Expenditures[[#This Row],[2019
 Total Budget]]-Expenditures[[#This Row],[Budget Adjustments]]</f>
        <v>8350</v>
      </c>
      <c r="L479" s="42"/>
      <c r="M479" s="12">
        <v>8350</v>
      </c>
      <c r="N479" s="12">
        <v>8250</v>
      </c>
      <c r="O479" s="12">
        <v>0</v>
      </c>
      <c r="P479" s="36">
        <v>0</v>
      </c>
      <c r="Q479" s="36">
        <v>50</v>
      </c>
      <c r="R479" s="12">
        <v>255</v>
      </c>
      <c r="S479" s="12">
        <v>255</v>
      </c>
      <c r="T479" s="4" t="s">
        <v>16</v>
      </c>
      <c r="U479" s="4" t="s">
        <v>16</v>
      </c>
      <c r="V479" s="4" t="s">
        <v>16</v>
      </c>
    </row>
    <row r="480" spans="1:22" ht="11.1" customHeight="1" x14ac:dyDescent="0.2">
      <c r="A480" s="3" t="s">
        <v>1051</v>
      </c>
      <c r="B480" s="3" t="s">
        <v>1283</v>
      </c>
      <c r="C480" s="3" t="s">
        <v>322</v>
      </c>
      <c r="D480" s="3" t="s">
        <v>280</v>
      </c>
      <c r="E480" s="3" t="s">
        <v>281</v>
      </c>
      <c r="F480" s="3" t="s">
        <v>195</v>
      </c>
      <c r="G480" s="16" t="s">
        <v>1536</v>
      </c>
      <c r="H480" s="3" t="s">
        <v>1255</v>
      </c>
      <c r="I480" s="3" t="s">
        <v>287</v>
      </c>
      <c r="J480" s="3" t="s">
        <v>323</v>
      </c>
      <c r="K480" s="44">
        <f>Expenditures[[#This Row],[2019
 Total Budget]]-Expenditures[[#This Row],[Budget Adjustments]]</f>
        <v>91823</v>
      </c>
      <c r="L480" s="42"/>
      <c r="M480" s="12">
        <v>91823</v>
      </c>
      <c r="N480" s="12">
        <v>76666.67</v>
      </c>
      <c r="O480" s="12">
        <v>0</v>
      </c>
      <c r="P480" s="36">
        <v>82614.33</v>
      </c>
      <c r="Q480" s="36">
        <v>82614.33</v>
      </c>
      <c r="R480" s="12">
        <v>83636.600000000006</v>
      </c>
      <c r="S480" s="12">
        <v>83636.600000000006</v>
      </c>
      <c r="T480" s="4" t="s">
        <v>16</v>
      </c>
      <c r="U480" s="4" t="s">
        <v>16</v>
      </c>
      <c r="V480" s="4" t="s">
        <v>16</v>
      </c>
    </row>
    <row r="481" spans="1:22" ht="11.1" customHeight="1" x14ac:dyDescent="0.2">
      <c r="A481" s="3" t="s">
        <v>1051</v>
      </c>
      <c r="B481" s="3" t="s">
        <v>1284</v>
      </c>
      <c r="C481" s="3" t="s">
        <v>302</v>
      </c>
      <c r="D481" s="3" t="s">
        <v>280</v>
      </c>
      <c r="E481" s="3" t="s">
        <v>281</v>
      </c>
      <c r="F481" s="3" t="s">
        <v>195</v>
      </c>
      <c r="G481" s="16" t="s">
        <v>1536</v>
      </c>
      <c r="H481" s="3" t="s">
        <v>1255</v>
      </c>
      <c r="I481" s="3" t="s">
        <v>303</v>
      </c>
      <c r="J481" s="3" t="s">
        <v>304</v>
      </c>
      <c r="K481" s="44">
        <f>Expenditures[[#This Row],[2019
 Total Budget]]-Expenditures[[#This Row],[Budget Adjustments]]</f>
        <v>30706.03</v>
      </c>
      <c r="L481" s="42"/>
      <c r="M481" s="12">
        <v>30706.03</v>
      </c>
      <c r="N481" s="12">
        <v>6524.78</v>
      </c>
      <c r="O481" s="12">
        <v>0</v>
      </c>
      <c r="P481" s="36">
        <v>6375.7</v>
      </c>
      <c r="Q481" s="36">
        <v>29078.45</v>
      </c>
      <c r="R481" s="12">
        <v>5995.33</v>
      </c>
      <c r="S481" s="12">
        <v>27330.880000000001</v>
      </c>
      <c r="T481" s="4" t="s">
        <v>16</v>
      </c>
      <c r="U481" s="4" t="s">
        <v>16</v>
      </c>
      <c r="V481" s="4" t="s">
        <v>16</v>
      </c>
    </row>
    <row r="482" spans="1:22" ht="11.1" customHeight="1" x14ac:dyDescent="0.2">
      <c r="A482" s="3" t="s">
        <v>1051</v>
      </c>
      <c r="B482" s="3" t="s">
        <v>1285</v>
      </c>
      <c r="C482" s="3" t="s">
        <v>279</v>
      </c>
      <c r="D482" s="3" t="s">
        <v>280</v>
      </c>
      <c r="E482" s="3" t="s">
        <v>281</v>
      </c>
      <c r="F482" s="3" t="s">
        <v>195</v>
      </c>
      <c r="G482" s="16" t="s">
        <v>1536</v>
      </c>
      <c r="H482" s="3" t="s">
        <v>1286</v>
      </c>
      <c r="I482" s="3" t="s">
        <v>283</v>
      </c>
      <c r="J482" s="3" t="s">
        <v>284</v>
      </c>
      <c r="K482" s="44">
        <f>Expenditures[[#This Row],[2019
 Total Budget]]-Expenditures[[#This Row],[Budget Adjustments]]</f>
        <v>100183.58</v>
      </c>
      <c r="L482" s="42"/>
      <c r="M482" s="12">
        <v>100183.58</v>
      </c>
      <c r="N482" s="12">
        <v>22612.65</v>
      </c>
      <c r="O482" s="12">
        <v>0</v>
      </c>
      <c r="P482" s="36">
        <v>22579.19</v>
      </c>
      <c r="Q482" s="36">
        <v>97933.61</v>
      </c>
      <c r="R482" s="12">
        <v>21711.27</v>
      </c>
      <c r="S482" s="12">
        <v>93757.18</v>
      </c>
      <c r="T482" s="4" t="s">
        <v>16</v>
      </c>
      <c r="U482" s="4" t="s">
        <v>16</v>
      </c>
      <c r="V482" s="4" t="s">
        <v>16</v>
      </c>
    </row>
    <row r="483" spans="1:22" ht="11.1" customHeight="1" x14ac:dyDescent="0.2">
      <c r="A483" s="3" t="s">
        <v>1051</v>
      </c>
      <c r="B483" s="3" t="s">
        <v>1287</v>
      </c>
      <c r="C483" s="3" t="s">
        <v>426</v>
      </c>
      <c r="D483" s="3" t="s">
        <v>280</v>
      </c>
      <c r="E483" s="3" t="s">
        <v>281</v>
      </c>
      <c r="F483" s="3" t="s">
        <v>195</v>
      </c>
      <c r="G483" s="16" t="s">
        <v>1536</v>
      </c>
      <c r="H483" s="3" t="s">
        <v>1286</v>
      </c>
      <c r="I483" s="3" t="s">
        <v>283</v>
      </c>
      <c r="J483" s="3" t="s">
        <v>428</v>
      </c>
      <c r="K483" s="44">
        <f>Expenditures[[#This Row],[2019
 Total Budget]]-Expenditures[[#This Row],[Budget Adjustments]]</f>
        <v>230932.8</v>
      </c>
      <c r="L483" s="42"/>
      <c r="M483" s="12">
        <v>230932.8</v>
      </c>
      <c r="N483" s="12">
        <v>49850.44</v>
      </c>
      <c r="O483" s="12">
        <v>0</v>
      </c>
      <c r="P483" s="36">
        <v>54664.14</v>
      </c>
      <c r="Q483" s="36">
        <v>231576</v>
      </c>
      <c r="R483" s="12">
        <v>52536.959999999999</v>
      </c>
      <c r="S483" s="12">
        <v>229983.79</v>
      </c>
      <c r="T483" s="4" t="s">
        <v>16</v>
      </c>
      <c r="U483" s="4" t="s">
        <v>16</v>
      </c>
      <c r="V483" s="4" t="s">
        <v>16</v>
      </c>
    </row>
    <row r="484" spans="1:22" ht="11.1" customHeight="1" x14ac:dyDescent="0.2">
      <c r="A484" s="3" t="s">
        <v>1051</v>
      </c>
      <c r="B484" s="3" t="s">
        <v>1288</v>
      </c>
      <c r="C484" s="3" t="s">
        <v>691</v>
      </c>
      <c r="D484" s="3" t="s">
        <v>280</v>
      </c>
      <c r="E484" s="3" t="s">
        <v>281</v>
      </c>
      <c r="F484" s="3" t="s">
        <v>195</v>
      </c>
      <c r="G484" s="16" t="s">
        <v>1536</v>
      </c>
      <c r="H484" s="3" t="s">
        <v>1286</v>
      </c>
      <c r="I484" s="3" t="s">
        <v>283</v>
      </c>
      <c r="J484" s="3" t="s">
        <v>692</v>
      </c>
      <c r="K484" s="44">
        <f>Expenditures[[#This Row],[2019
 Total Budget]]-Expenditures[[#This Row],[Budget Adjustments]]</f>
        <v>4928</v>
      </c>
      <c r="L484" s="42"/>
      <c r="M484" s="12">
        <v>4928</v>
      </c>
      <c r="N484" s="12">
        <v>0</v>
      </c>
      <c r="O484" s="12">
        <v>0</v>
      </c>
      <c r="P484" s="36">
        <v>0</v>
      </c>
      <c r="Q484" s="36">
        <v>1664</v>
      </c>
      <c r="R484" s="12">
        <v>0</v>
      </c>
      <c r="S484" s="12">
        <v>3060</v>
      </c>
      <c r="T484" s="4" t="s">
        <v>16</v>
      </c>
      <c r="U484" s="4" t="s">
        <v>16</v>
      </c>
      <c r="V484" s="4" t="s">
        <v>16</v>
      </c>
    </row>
    <row r="485" spans="1:22" ht="11.1" customHeight="1" x14ac:dyDescent="0.2">
      <c r="A485" s="3" t="s">
        <v>1051</v>
      </c>
      <c r="B485" s="3" t="s">
        <v>1289</v>
      </c>
      <c r="C485" s="3" t="s">
        <v>329</v>
      </c>
      <c r="D485" s="3" t="s">
        <v>280</v>
      </c>
      <c r="E485" s="3" t="s">
        <v>281</v>
      </c>
      <c r="F485" s="3" t="s">
        <v>195</v>
      </c>
      <c r="G485" s="16" t="s">
        <v>1536</v>
      </c>
      <c r="H485" s="3" t="s">
        <v>1286</v>
      </c>
      <c r="I485" s="3" t="s">
        <v>283</v>
      </c>
      <c r="J485" s="3" t="s">
        <v>330</v>
      </c>
      <c r="K485" s="44">
        <f>Expenditures[[#This Row],[2019
 Total Budget]]-Expenditures[[#This Row],[Budget Adjustments]]</f>
        <v>33450</v>
      </c>
      <c r="L485" s="42"/>
      <c r="M485" s="12">
        <v>33450</v>
      </c>
      <c r="N485" s="12">
        <v>6264.21</v>
      </c>
      <c r="O485" s="12">
        <v>0</v>
      </c>
      <c r="P485" s="36">
        <v>4578.66</v>
      </c>
      <c r="Q485" s="36">
        <v>24203.43</v>
      </c>
      <c r="R485" s="12">
        <v>3593.68</v>
      </c>
      <c r="S485" s="12">
        <v>26230.26</v>
      </c>
      <c r="T485" s="4" t="s">
        <v>16</v>
      </c>
      <c r="U485" s="4" t="s">
        <v>16</v>
      </c>
      <c r="V485" s="4" t="s">
        <v>16</v>
      </c>
    </row>
    <row r="486" spans="1:22" ht="11.1" customHeight="1" x14ac:dyDescent="0.2">
      <c r="A486" s="3" t="s">
        <v>1051</v>
      </c>
      <c r="B486" s="3" t="s">
        <v>1290</v>
      </c>
      <c r="C486" s="3" t="s">
        <v>536</v>
      </c>
      <c r="D486" s="3" t="s">
        <v>280</v>
      </c>
      <c r="E486" s="3" t="s">
        <v>281</v>
      </c>
      <c r="F486" s="3" t="s">
        <v>195</v>
      </c>
      <c r="G486" s="16" t="s">
        <v>1536</v>
      </c>
      <c r="H486" s="3" t="s">
        <v>1286</v>
      </c>
      <c r="I486" s="3" t="s">
        <v>283</v>
      </c>
      <c r="J486" s="3" t="s">
        <v>537</v>
      </c>
      <c r="K486" s="44">
        <f>Expenditures[[#This Row],[2019
 Total Budget]]-Expenditures[[#This Row],[Budget Adjustments]]</f>
        <v>830</v>
      </c>
      <c r="L486" s="42"/>
      <c r="M486" s="12">
        <v>830</v>
      </c>
      <c r="N486" s="12">
        <v>0</v>
      </c>
      <c r="O486" s="12">
        <v>0</v>
      </c>
      <c r="P486" s="36">
        <v>0</v>
      </c>
      <c r="Q486" s="36">
        <v>479.11</v>
      </c>
      <c r="R486" s="12">
        <v>0</v>
      </c>
      <c r="S486" s="12">
        <v>0</v>
      </c>
      <c r="T486" s="4" t="s">
        <v>16</v>
      </c>
      <c r="U486" s="4" t="s">
        <v>16</v>
      </c>
      <c r="V486" s="4" t="s">
        <v>16</v>
      </c>
    </row>
    <row r="487" spans="1:22" ht="11.1" customHeight="1" x14ac:dyDescent="0.2">
      <c r="A487" s="3" t="s">
        <v>1051</v>
      </c>
      <c r="B487" s="3" t="s">
        <v>1291</v>
      </c>
      <c r="C487" s="3" t="s">
        <v>695</v>
      </c>
      <c r="D487" s="3" t="s">
        <v>280</v>
      </c>
      <c r="E487" s="3" t="s">
        <v>281</v>
      </c>
      <c r="F487" s="3" t="s">
        <v>195</v>
      </c>
      <c r="G487" s="16" t="s">
        <v>1536</v>
      </c>
      <c r="H487" s="3" t="s">
        <v>1286</v>
      </c>
      <c r="I487" s="3" t="s">
        <v>283</v>
      </c>
      <c r="J487" s="3" t="s">
        <v>696</v>
      </c>
      <c r="K487" s="44">
        <f>Expenditures[[#This Row],[2019
 Total Budget]]-Expenditures[[#This Row],[Budget Adjustments]]</f>
        <v>7700</v>
      </c>
      <c r="L487" s="42"/>
      <c r="M487" s="12">
        <v>7700</v>
      </c>
      <c r="N487" s="12">
        <v>2578.0500000000002</v>
      </c>
      <c r="O487" s="12">
        <v>0</v>
      </c>
      <c r="P487" s="36">
        <v>3334.53</v>
      </c>
      <c r="Q487" s="36">
        <v>7666.92</v>
      </c>
      <c r="R487" s="12">
        <v>2388.0300000000002</v>
      </c>
      <c r="S487" s="12">
        <v>7670.23</v>
      </c>
      <c r="T487" s="4" t="s">
        <v>16</v>
      </c>
      <c r="U487" s="4" t="s">
        <v>16</v>
      </c>
      <c r="V487" s="4" t="s">
        <v>16</v>
      </c>
    </row>
    <row r="488" spans="1:22" ht="11.1" customHeight="1" x14ac:dyDescent="0.2">
      <c r="A488" s="3" t="s">
        <v>1051</v>
      </c>
      <c r="B488" s="3" t="s">
        <v>1292</v>
      </c>
      <c r="C488" s="3" t="s">
        <v>310</v>
      </c>
      <c r="D488" s="3" t="s">
        <v>280</v>
      </c>
      <c r="E488" s="3" t="s">
        <v>281</v>
      </c>
      <c r="F488" s="3" t="s">
        <v>195</v>
      </c>
      <c r="G488" s="16" t="s">
        <v>1536</v>
      </c>
      <c r="H488" s="3" t="s">
        <v>1286</v>
      </c>
      <c r="I488" s="3" t="s">
        <v>283</v>
      </c>
      <c r="J488" s="3" t="s">
        <v>311</v>
      </c>
      <c r="K488" s="44">
        <f>Expenditures[[#This Row],[2019
 Total Budget]]-Expenditures[[#This Row],[Budget Adjustments]]</f>
        <v>7300</v>
      </c>
      <c r="L488" s="42"/>
      <c r="M488" s="12">
        <v>7300</v>
      </c>
      <c r="N488" s="12">
        <v>0</v>
      </c>
      <c r="O488" s="12">
        <v>0</v>
      </c>
      <c r="P488" s="36">
        <v>0</v>
      </c>
      <c r="Q488" s="36">
        <v>7622</v>
      </c>
      <c r="R488" s="12">
        <v>0</v>
      </c>
      <c r="S488" s="12">
        <v>7100</v>
      </c>
      <c r="T488" s="4" t="s">
        <v>16</v>
      </c>
      <c r="U488" s="4" t="s">
        <v>16</v>
      </c>
      <c r="V488" s="4" t="s">
        <v>16</v>
      </c>
    </row>
    <row r="489" spans="1:22" ht="11.1" customHeight="1" x14ac:dyDescent="0.2">
      <c r="A489" s="3" t="s">
        <v>1051</v>
      </c>
      <c r="B489" s="3" t="s">
        <v>1293</v>
      </c>
      <c r="C489" s="3" t="s">
        <v>446</v>
      </c>
      <c r="D489" s="3" t="s">
        <v>280</v>
      </c>
      <c r="E489" s="3" t="s">
        <v>281</v>
      </c>
      <c r="F489" s="3" t="s">
        <v>195</v>
      </c>
      <c r="G489" s="16" t="s">
        <v>1536</v>
      </c>
      <c r="H489" s="3" t="s">
        <v>1286</v>
      </c>
      <c r="I489" s="3" t="s">
        <v>283</v>
      </c>
      <c r="J489" s="3" t="s">
        <v>447</v>
      </c>
      <c r="K489" s="44">
        <f>Expenditures[[#This Row],[2019
 Total Budget]]-Expenditures[[#This Row],[Budget Adjustments]]</f>
        <v>3028.2</v>
      </c>
      <c r="L489" s="42"/>
      <c r="M489" s="12">
        <v>3028.2</v>
      </c>
      <c r="N489" s="12">
        <v>735.5</v>
      </c>
      <c r="O489" s="12">
        <v>0</v>
      </c>
      <c r="P489" s="36">
        <v>648</v>
      </c>
      <c r="Q489" s="36">
        <v>2818.8</v>
      </c>
      <c r="R489" s="12">
        <v>624</v>
      </c>
      <c r="S489" s="12">
        <v>2762</v>
      </c>
      <c r="T489" s="4" t="s">
        <v>16</v>
      </c>
      <c r="U489" s="4" t="s">
        <v>16</v>
      </c>
      <c r="V489" s="4" t="s">
        <v>16</v>
      </c>
    </row>
    <row r="490" spans="1:22" ht="11.1" customHeight="1" x14ac:dyDescent="0.2">
      <c r="A490" s="3" t="s">
        <v>1051</v>
      </c>
      <c r="B490" s="3" t="s">
        <v>1294</v>
      </c>
      <c r="C490" s="3" t="s">
        <v>333</v>
      </c>
      <c r="D490" s="3" t="s">
        <v>280</v>
      </c>
      <c r="E490" s="3" t="s">
        <v>281</v>
      </c>
      <c r="F490" s="3" t="s">
        <v>195</v>
      </c>
      <c r="G490" s="16" t="s">
        <v>1536</v>
      </c>
      <c r="H490" s="3" t="s">
        <v>1286</v>
      </c>
      <c r="I490" s="3" t="s">
        <v>334</v>
      </c>
      <c r="J490" s="3" t="s">
        <v>335</v>
      </c>
      <c r="K490" s="44">
        <f>Expenditures[[#This Row],[2019
 Total Budget]]-Expenditures[[#This Row],[Budget Adjustments]]</f>
        <v>7500</v>
      </c>
      <c r="L490" s="42"/>
      <c r="M490" s="12">
        <v>7500</v>
      </c>
      <c r="N490" s="12">
        <v>1960</v>
      </c>
      <c r="O490" s="12">
        <v>315</v>
      </c>
      <c r="P490" s="36">
        <v>0</v>
      </c>
      <c r="Q490" s="36">
        <v>3793.98</v>
      </c>
      <c r="R490" s="12">
        <v>1815.81</v>
      </c>
      <c r="S490" s="12">
        <v>4826.3100000000004</v>
      </c>
      <c r="T490" s="4" t="s">
        <v>16</v>
      </c>
      <c r="U490" s="4" t="s">
        <v>16</v>
      </c>
      <c r="V490" s="4" t="s">
        <v>16</v>
      </c>
    </row>
    <row r="491" spans="1:22" ht="11.1" customHeight="1" x14ac:dyDescent="0.2">
      <c r="A491" s="3" t="s">
        <v>1051</v>
      </c>
      <c r="B491" s="3" t="s">
        <v>1295</v>
      </c>
      <c r="C491" s="3" t="s">
        <v>399</v>
      </c>
      <c r="D491" s="3" t="s">
        <v>280</v>
      </c>
      <c r="E491" s="3" t="s">
        <v>281</v>
      </c>
      <c r="F491" s="3" t="s">
        <v>195</v>
      </c>
      <c r="G491" s="16" t="s">
        <v>1536</v>
      </c>
      <c r="H491" s="3" t="s">
        <v>1286</v>
      </c>
      <c r="I491" s="3" t="s">
        <v>287</v>
      </c>
      <c r="J491" s="3" t="s">
        <v>400</v>
      </c>
      <c r="K491" s="44">
        <f>Expenditures[[#This Row],[2019
 Total Budget]]-Expenditures[[#This Row],[Budget Adjustments]]</f>
        <v>12720</v>
      </c>
      <c r="L491" s="42"/>
      <c r="M491" s="12">
        <v>12720</v>
      </c>
      <c r="N491" s="12">
        <v>1460.5</v>
      </c>
      <c r="O491" s="12">
        <v>0</v>
      </c>
      <c r="P491" s="36">
        <v>2107.4299999999998</v>
      </c>
      <c r="Q491" s="36">
        <v>12101.12</v>
      </c>
      <c r="R491" s="12">
        <v>1378.12</v>
      </c>
      <c r="S491" s="12">
        <v>7241.25</v>
      </c>
      <c r="T491" s="4" t="s">
        <v>16</v>
      </c>
      <c r="U491" s="4" t="s">
        <v>16</v>
      </c>
      <c r="V491" s="4" t="s">
        <v>16</v>
      </c>
    </row>
    <row r="492" spans="1:22" ht="11.1" customHeight="1" x14ac:dyDescent="0.2">
      <c r="A492" s="3" t="s">
        <v>1051</v>
      </c>
      <c r="B492" s="3" t="s">
        <v>1296</v>
      </c>
      <c r="C492" s="3" t="s">
        <v>349</v>
      </c>
      <c r="D492" s="3" t="s">
        <v>280</v>
      </c>
      <c r="E492" s="3" t="s">
        <v>281</v>
      </c>
      <c r="F492" s="3" t="s">
        <v>195</v>
      </c>
      <c r="G492" s="16" t="s">
        <v>1536</v>
      </c>
      <c r="H492" s="3" t="s">
        <v>1286</v>
      </c>
      <c r="I492" s="3" t="s">
        <v>287</v>
      </c>
      <c r="J492" s="3" t="s">
        <v>350</v>
      </c>
      <c r="K492" s="44">
        <f>Expenditures[[#This Row],[2019
 Total Budget]]-Expenditures[[#This Row],[Budget Adjustments]]</f>
        <v>88000</v>
      </c>
      <c r="L492" s="42"/>
      <c r="M492" s="12">
        <v>88000</v>
      </c>
      <c r="N492" s="12">
        <v>14114.49</v>
      </c>
      <c r="O492" s="12">
        <v>5603.75</v>
      </c>
      <c r="P492" s="36">
        <v>19604.18</v>
      </c>
      <c r="Q492" s="36">
        <v>86954.77</v>
      </c>
      <c r="R492" s="12">
        <v>9660.1200000000008</v>
      </c>
      <c r="S492" s="12">
        <v>71940.960000000006</v>
      </c>
      <c r="T492" s="4" t="s">
        <v>16</v>
      </c>
      <c r="U492" s="4" t="s">
        <v>16</v>
      </c>
      <c r="V492" s="4" t="s">
        <v>16</v>
      </c>
    </row>
    <row r="493" spans="1:22" ht="11.1" customHeight="1" x14ac:dyDescent="0.2">
      <c r="A493" s="3" t="s">
        <v>1051</v>
      </c>
      <c r="B493" s="3" t="s">
        <v>1297</v>
      </c>
      <c r="C493" s="3" t="s">
        <v>407</v>
      </c>
      <c r="D493" s="3" t="s">
        <v>280</v>
      </c>
      <c r="E493" s="3" t="s">
        <v>281</v>
      </c>
      <c r="F493" s="3" t="s">
        <v>195</v>
      </c>
      <c r="G493" s="16" t="s">
        <v>1536</v>
      </c>
      <c r="H493" s="3" t="s">
        <v>1286</v>
      </c>
      <c r="I493" s="3" t="s">
        <v>287</v>
      </c>
      <c r="J493" s="3" t="s">
        <v>408</v>
      </c>
      <c r="K493" s="44">
        <f>Expenditures[[#This Row],[2019
 Total Budget]]-Expenditures[[#This Row],[Budget Adjustments]]</f>
        <v>2100</v>
      </c>
      <c r="L493" s="42"/>
      <c r="M493" s="12">
        <v>2100</v>
      </c>
      <c r="N493" s="12">
        <v>1502.03</v>
      </c>
      <c r="O493" s="12">
        <v>0</v>
      </c>
      <c r="P493" s="36">
        <v>992.95</v>
      </c>
      <c r="Q493" s="36">
        <v>1965.33</v>
      </c>
      <c r="R493" s="12">
        <v>1247.68</v>
      </c>
      <c r="S493" s="12">
        <v>1371.42</v>
      </c>
      <c r="T493" s="4" t="s">
        <v>16</v>
      </c>
      <c r="U493" s="4" t="s">
        <v>16</v>
      </c>
      <c r="V493" s="4" t="s">
        <v>16</v>
      </c>
    </row>
    <row r="494" spans="1:22" ht="11.1" customHeight="1" x14ac:dyDescent="0.2">
      <c r="A494" s="3" t="s">
        <v>1051</v>
      </c>
      <c r="B494" s="3" t="s">
        <v>1298</v>
      </c>
      <c r="C494" s="3" t="s">
        <v>286</v>
      </c>
      <c r="D494" s="3" t="s">
        <v>280</v>
      </c>
      <c r="E494" s="3" t="s">
        <v>281</v>
      </c>
      <c r="F494" s="3" t="s">
        <v>195</v>
      </c>
      <c r="G494" s="16" t="s">
        <v>1536</v>
      </c>
      <c r="H494" s="3" t="s">
        <v>1286</v>
      </c>
      <c r="I494" s="3" t="s">
        <v>287</v>
      </c>
      <c r="J494" s="3" t="s">
        <v>288</v>
      </c>
      <c r="K494" s="44">
        <f>Expenditures[[#This Row],[2019
 Total Budget]]-Expenditures[[#This Row],[Budget Adjustments]]</f>
        <v>300</v>
      </c>
      <c r="L494" s="42"/>
      <c r="M494" s="12">
        <v>300</v>
      </c>
      <c r="N494" s="12">
        <v>31.99</v>
      </c>
      <c r="O494" s="12">
        <v>0</v>
      </c>
      <c r="P494" s="36">
        <v>37.67</v>
      </c>
      <c r="Q494" s="36">
        <v>102.46</v>
      </c>
      <c r="R494" s="12">
        <v>0</v>
      </c>
      <c r="S494" s="12">
        <v>135.19</v>
      </c>
      <c r="T494" s="4" t="s">
        <v>16</v>
      </c>
      <c r="U494" s="4" t="s">
        <v>16</v>
      </c>
      <c r="V494" s="4" t="s">
        <v>16</v>
      </c>
    </row>
    <row r="495" spans="1:22" ht="11.1" customHeight="1" x14ac:dyDescent="0.2">
      <c r="A495" s="3" t="s">
        <v>1051</v>
      </c>
      <c r="B495" s="3" t="s">
        <v>1299</v>
      </c>
      <c r="C495" s="3" t="s">
        <v>411</v>
      </c>
      <c r="D495" s="3" t="s">
        <v>280</v>
      </c>
      <c r="E495" s="3" t="s">
        <v>281</v>
      </c>
      <c r="F495" s="3" t="s">
        <v>195</v>
      </c>
      <c r="G495" s="16" t="s">
        <v>1536</v>
      </c>
      <c r="H495" s="3" t="s">
        <v>1286</v>
      </c>
      <c r="I495" s="3" t="s">
        <v>287</v>
      </c>
      <c r="J495" s="3" t="s">
        <v>412</v>
      </c>
      <c r="K495" s="44">
        <f>Expenditures[[#This Row],[2019
 Total Budget]]-Expenditures[[#This Row],[Budget Adjustments]]</f>
        <v>1450</v>
      </c>
      <c r="L495" s="42"/>
      <c r="M495" s="12">
        <v>1450</v>
      </c>
      <c r="N495" s="12">
        <v>506.65</v>
      </c>
      <c r="O495" s="12">
        <v>0</v>
      </c>
      <c r="P495" s="36">
        <v>472.96</v>
      </c>
      <c r="Q495" s="36">
        <v>1638.64</v>
      </c>
      <c r="R495" s="12">
        <v>375.96</v>
      </c>
      <c r="S495" s="12">
        <v>1142.44</v>
      </c>
      <c r="T495" s="4" t="s">
        <v>16</v>
      </c>
      <c r="U495" s="4" t="s">
        <v>16</v>
      </c>
      <c r="V495" s="4" t="s">
        <v>16</v>
      </c>
    </row>
    <row r="496" spans="1:22" ht="11.1" customHeight="1" x14ac:dyDescent="0.2">
      <c r="A496" s="3" t="s">
        <v>1051</v>
      </c>
      <c r="B496" s="3" t="s">
        <v>1300</v>
      </c>
      <c r="C496" s="3" t="s">
        <v>314</v>
      </c>
      <c r="D496" s="3" t="s">
        <v>280</v>
      </c>
      <c r="E496" s="3" t="s">
        <v>281</v>
      </c>
      <c r="F496" s="3" t="s">
        <v>195</v>
      </c>
      <c r="G496" s="16" t="s">
        <v>1536</v>
      </c>
      <c r="H496" s="3" t="s">
        <v>1286</v>
      </c>
      <c r="I496" s="3" t="s">
        <v>287</v>
      </c>
      <c r="J496" s="3" t="s">
        <v>291</v>
      </c>
      <c r="K496" s="44">
        <f>Expenditures[[#This Row],[2019
 Total Budget]]-Expenditures[[#This Row],[Budget Adjustments]]</f>
        <v>1800</v>
      </c>
      <c r="L496" s="42"/>
      <c r="M496" s="12">
        <v>1800</v>
      </c>
      <c r="N496" s="12">
        <v>200</v>
      </c>
      <c r="O496" s="12">
        <v>0</v>
      </c>
      <c r="P496" s="36">
        <v>300</v>
      </c>
      <c r="Q496" s="36">
        <v>1150</v>
      </c>
      <c r="R496" s="12">
        <v>225</v>
      </c>
      <c r="S496" s="12">
        <v>1200</v>
      </c>
      <c r="T496" s="4" t="s">
        <v>16</v>
      </c>
      <c r="U496" s="4" t="s">
        <v>16</v>
      </c>
      <c r="V496" s="4" t="s">
        <v>16</v>
      </c>
    </row>
    <row r="497" spans="1:22" ht="11.1" customHeight="1" x14ac:dyDescent="0.2">
      <c r="A497" s="3" t="s">
        <v>1051</v>
      </c>
      <c r="B497" s="3" t="s">
        <v>1301</v>
      </c>
      <c r="C497" s="3" t="s">
        <v>293</v>
      </c>
      <c r="D497" s="3" t="s">
        <v>280</v>
      </c>
      <c r="E497" s="3" t="s">
        <v>281</v>
      </c>
      <c r="F497" s="3" t="s">
        <v>195</v>
      </c>
      <c r="G497" s="16" t="s">
        <v>1536</v>
      </c>
      <c r="H497" s="3" t="s">
        <v>1286</v>
      </c>
      <c r="I497" s="3" t="s">
        <v>287</v>
      </c>
      <c r="J497" s="3" t="s">
        <v>294</v>
      </c>
      <c r="K497" s="44">
        <f>Expenditures[[#This Row],[2019
 Total Budget]]-Expenditures[[#This Row],[Budget Adjustments]]</f>
        <v>8500</v>
      </c>
      <c r="L497" s="42"/>
      <c r="M497" s="12">
        <v>8500</v>
      </c>
      <c r="N497" s="12">
        <v>312.89</v>
      </c>
      <c r="O497" s="12">
        <v>1143.32</v>
      </c>
      <c r="P497" s="36">
        <v>0</v>
      </c>
      <c r="Q497" s="36">
        <v>2636</v>
      </c>
      <c r="R497" s="12">
        <v>171</v>
      </c>
      <c r="S497" s="12">
        <v>4312.3999999999996</v>
      </c>
      <c r="T497" s="4" t="s">
        <v>16</v>
      </c>
      <c r="U497" s="4" t="s">
        <v>16</v>
      </c>
      <c r="V497" s="4" t="s">
        <v>16</v>
      </c>
    </row>
    <row r="498" spans="1:22" ht="11.1" customHeight="1" x14ac:dyDescent="0.2">
      <c r="A498" s="3" t="s">
        <v>1051</v>
      </c>
      <c r="B498" s="3" t="s">
        <v>1302</v>
      </c>
      <c r="C498" s="3" t="s">
        <v>355</v>
      </c>
      <c r="D498" s="3" t="s">
        <v>280</v>
      </c>
      <c r="E498" s="3" t="s">
        <v>281</v>
      </c>
      <c r="F498" s="3" t="s">
        <v>195</v>
      </c>
      <c r="G498" s="16" t="s">
        <v>1536</v>
      </c>
      <c r="H498" s="3" t="s">
        <v>1286</v>
      </c>
      <c r="I498" s="3" t="s">
        <v>287</v>
      </c>
      <c r="J498" s="3" t="s">
        <v>356</v>
      </c>
      <c r="K498" s="44">
        <f>Expenditures[[#This Row],[2019
 Total Budget]]-Expenditures[[#This Row],[Budget Adjustments]]</f>
        <v>3200</v>
      </c>
      <c r="L498" s="42"/>
      <c r="M498" s="12">
        <v>3200</v>
      </c>
      <c r="N498" s="12">
        <v>0</v>
      </c>
      <c r="O498" s="12">
        <v>0</v>
      </c>
      <c r="P498" s="36">
        <v>0</v>
      </c>
      <c r="Q498" s="36">
        <v>780</v>
      </c>
      <c r="R498" s="12">
        <v>0</v>
      </c>
      <c r="S498" s="12">
        <v>0</v>
      </c>
      <c r="T498" s="4" t="s">
        <v>16</v>
      </c>
      <c r="U498" s="4" t="s">
        <v>16</v>
      </c>
      <c r="V498" s="4" t="s">
        <v>16</v>
      </c>
    </row>
    <row r="499" spans="1:22" ht="11.1" customHeight="1" x14ac:dyDescent="0.2">
      <c r="A499" s="3" t="s">
        <v>1051</v>
      </c>
      <c r="B499" s="3" t="s">
        <v>1303</v>
      </c>
      <c r="C499" s="3" t="s">
        <v>416</v>
      </c>
      <c r="D499" s="3" t="s">
        <v>280</v>
      </c>
      <c r="E499" s="3" t="s">
        <v>281</v>
      </c>
      <c r="F499" s="3" t="s">
        <v>195</v>
      </c>
      <c r="G499" s="16" t="s">
        <v>1536</v>
      </c>
      <c r="H499" s="3" t="s">
        <v>1286</v>
      </c>
      <c r="I499" s="3" t="s">
        <v>287</v>
      </c>
      <c r="J499" s="3" t="s">
        <v>417</v>
      </c>
      <c r="K499" s="44">
        <f>Expenditures[[#This Row],[2019
 Total Budget]]-Expenditures[[#This Row],[Budget Adjustments]]</f>
        <v>13860</v>
      </c>
      <c r="L499" s="42"/>
      <c r="M499" s="12">
        <v>13860</v>
      </c>
      <c r="N499" s="12">
        <v>4394.21</v>
      </c>
      <c r="O499" s="12">
        <v>1304.58</v>
      </c>
      <c r="P499" s="36">
        <v>214.3</v>
      </c>
      <c r="Q499" s="36">
        <v>8051.83</v>
      </c>
      <c r="R499" s="12">
        <v>1541.79</v>
      </c>
      <c r="S499" s="12">
        <v>8983.7000000000007</v>
      </c>
      <c r="T499" s="4" t="s">
        <v>16</v>
      </c>
      <c r="U499" s="4" t="s">
        <v>16</v>
      </c>
      <c r="V499" s="4" t="s">
        <v>16</v>
      </c>
    </row>
    <row r="500" spans="1:22" ht="11.1" customHeight="1" x14ac:dyDescent="0.2">
      <c r="A500" s="3" t="s">
        <v>1051</v>
      </c>
      <c r="B500" s="3" t="s">
        <v>1304</v>
      </c>
      <c r="C500" s="3" t="s">
        <v>419</v>
      </c>
      <c r="D500" s="3" t="s">
        <v>280</v>
      </c>
      <c r="E500" s="3" t="s">
        <v>281</v>
      </c>
      <c r="F500" s="3" t="s">
        <v>195</v>
      </c>
      <c r="G500" s="16" t="s">
        <v>1536</v>
      </c>
      <c r="H500" s="3" t="s">
        <v>1286</v>
      </c>
      <c r="I500" s="3" t="s">
        <v>287</v>
      </c>
      <c r="J500" s="3" t="s">
        <v>420</v>
      </c>
      <c r="K500" s="44">
        <f>Expenditures[[#This Row],[2019
 Total Budget]]-Expenditures[[#This Row],[Budget Adjustments]]</f>
        <v>0</v>
      </c>
      <c r="L500" s="42"/>
      <c r="M500" s="12">
        <v>0</v>
      </c>
      <c r="N500" s="12">
        <v>0</v>
      </c>
      <c r="O500" s="12">
        <v>0</v>
      </c>
      <c r="P500" s="36">
        <v>0</v>
      </c>
      <c r="Q500" s="36">
        <v>0</v>
      </c>
      <c r="R500" s="12">
        <v>0</v>
      </c>
      <c r="S500" s="12">
        <v>0</v>
      </c>
      <c r="T500" s="4" t="s">
        <v>16</v>
      </c>
      <c r="U500" s="4" t="s">
        <v>16</v>
      </c>
      <c r="V500" s="4" t="s">
        <v>16</v>
      </c>
    </row>
    <row r="501" spans="1:22" ht="11.1" customHeight="1" x14ac:dyDescent="0.2">
      <c r="A501" s="3" t="s">
        <v>1051</v>
      </c>
      <c r="B501" s="3" t="s">
        <v>1305</v>
      </c>
      <c r="C501" s="3" t="s">
        <v>1306</v>
      </c>
      <c r="D501" s="3" t="s">
        <v>280</v>
      </c>
      <c r="E501" s="3" t="s">
        <v>281</v>
      </c>
      <c r="F501" s="3" t="s">
        <v>195</v>
      </c>
      <c r="G501" s="16" t="s">
        <v>1536</v>
      </c>
      <c r="H501" s="3" t="s">
        <v>1286</v>
      </c>
      <c r="I501" s="3" t="s">
        <v>287</v>
      </c>
      <c r="J501" s="3" t="s">
        <v>341</v>
      </c>
      <c r="K501" s="44">
        <f>Expenditures[[#This Row],[2019
 Total Budget]]-Expenditures[[#This Row],[Budget Adjustments]]</f>
        <v>1200</v>
      </c>
      <c r="L501" s="42"/>
      <c r="M501" s="12">
        <v>1200</v>
      </c>
      <c r="N501" s="12">
        <v>0</v>
      </c>
      <c r="O501" s="12">
        <v>755</v>
      </c>
      <c r="P501" s="36">
        <v>752.5</v>
      </c>
      <c r="Q501" s="36">
        <v>752.5</v>
      </c>
      <c r="R501" s="12">
        <v>732.95</v>
      </c>
      <c r="S501" s="12">
        <v>732.95</v>
      </c>
      <c r="T501" s="4" t="s">
        <v>16</v>
      </c>
      <c r="U501" s="4" t="s">
        <v>16</v>
      </c>
      <c r="V501" s="4" t="s">
        <v>16</v>
      </c>
    </row>
    <row r="502" spans="1:22" ht="11.1" customHeight="1" x14ac:dyDescent="0.2">
      <c r="A502" s="3" t="s">
        <v>1051</v>
      </c>
      <c r="B502" s="3" t="s">
        <v>1307</v>
      </c>
      <c r="C502" s="3" t="s">
        <v>296</v>
      </c>
      <c r="D502" s="3" t="s">
        <v>280</v>
      </c>
      <c r="E502" s="3" t="s">
        <v>281</v>
      </c>
      <c r="F502" s="3" t="s">
        <v>195</v>
      </c>
      <c r="G502" s="16" t="s">
        <v>1536</v>
      </c>
      <c r="H502" s="3" t="s">
        <v>1286</v>
      </c>
      <c r="I502" s="3" t="s">
        <v>287</v>
      </c>
      <c r="J502" s="3" t="s">
        <v>297</v>
      </c>
      <c r="K502" s="44">
        <f>Expenditures[[#This Row],[2019
 Total Budget]]-Expenditures[[#This Row],[Budget Adjustments]]</f>
        <v>2684</v>
      </c>
      <c r="L502" s="42"/>
      <c r="M502" s="12">
        <v>2684</v>
      </c>
      <c r="N502" s="12">
        <v>192</v>
      </c>
      <c r="O502" s="12">
        <v>0</v>
      </c>
      <c r="P502" s="36">
        <v>375</v>
      </c>
      <c r="Q502" s="36">
        <v>1414</v>
      </c>
      <c r="R502" s="12">
        <v>344</v>
      </c>
      <c r="S502" s="12">
        <v>2186</v>
      </c>
      <c r="T502" s="4" t="s">
        <v>16</v>
      </c>
      <c r="U502" s="4" t="s">
        <v>16</v>
      </c>
      <c r="V502" s="4" t="s">
        <v>16</v>
      </c>
    </row>
    <row r="503" spans="1:22" ht="11.1" customHeight="1" x14ac:dyDescent="0.2">
      <c r="A503" s="3" t="s">
        <v>1051</v>
      </c>
      <c r="B503" s="3" t="s">
        <v>1308</v>
      </c>
      <c r="C503" s="3" t="s">
        <v>299</v>
      </c>
      <c r="D503" s="3" t="s">
        <v>280</v>
      </c>
      <c r="E503" s="3" t="s">
        <v>281</v>
      </c>
      <c r="F503" s="3" t="s">
        <v>195</v>
      </c>
      <c r="G503" s="16" t="s">
        <v>1536</v>
      </c>
      <c r="H503" s="3" t="s">
        <v>1286</v>
      </c>
      <c r="I503" s="3" t="s">
        <v>287</v>
      </c>
      <c r="J503" s="3" t="s">
        <v>300</v>
      </c>
      <c r="K503" s="44">
        <f>Expenditures[[#This Row],[2019
 Total Budget]]-Expenditures[[#This Row],[Budget Adjustments]]</f>
        <v>0</v>
      </c>
      <c r="L503" s="42"/>
      <c r="M503" s="12">
        <v>0</v>
      </c>
      <c r="N503" s="12">
        <v>0</v>
      </c>
      <c r="O503" s="12">
        <v>0</v>
      </c>
      <c r="P503" s="36">
        <v>0</v>
      </c>
      <c r="Q503" s="36">
        <v>0</v>
      </c>
      <c r="R503" s="12">
        <v>0</v>
      </c>
      <c r="S503" s="12">
        <v>0</v>
      </c>
      <c r="T503" s="4" t="s">
        <v>16</v>
      </c>
      <c r="U503" s="4" t="s">
        <v>16</v>
      </c>
      <c r="V503" s="4" t="s">
        <v>16</v>
      </c>
    </row>
    <row r="504" spans="1:22" ht="11.1" customHeight="1" x14ac:dyDescent="0.2">
      <c r="A504" s="3" t="s">
        <v>1051</v>
      </c>
      <c r="B504" s="3" t="s">
        <v>1309</v>
      </c>
      <c r="C504" s="3" t="s">
        <v>322</v>
      </c>
      <c r="D504" s="3" t="s">
        <v>280</v>
      </c>
      <c r="E504" s="3" t="s">
        <v>281</v>
      </c>
      <c r="F504" s="3" t="s">
        <v>195</v>
      </c>
      <c r="G504" s="16" t="s">
        <v>1536</v>
      </c>
      <c r="H504" s="3" t="s">
        <v>1286</v>
      </c>
      <c r="I504" s="3" t="s">
        <v>287</v>
      </c>
      <c r="J504" s="3" t="s">
        <v>323</v>
      </c>
      <c r="K504" s="44">
        <f>Expenditures[[#This Row],[2019
 Total Budget]]-Expenditures[[#This Row],[Budget Adjustments]]</f>
        <v>7300</v>
      </c>
      <c r="L504" s="42"/>
      <c r="M504" s="12">
        <v>7300</v>
      </c>
      <c r="N504" s="12">
        <v>0</v>
      </c>
      <c r="O504" s="12">
        <v>0</v>
      </c>
      <c r="P504" s="36">
        <v>19.260000000000002</v>
      </c>
      <c r="Q504" s="36">
        <v>19.260000000000002</v>
      </c>
      <c r="R504" s="12">
        <v>2385.0300000000002</v>
      </c>
      <c r="S504" s="12">
        <v>7496.91</v>
      </c>
      <c r="T504" s="4" t="s">
        <v>16</v>
      </c>
      <c r="U504" s="4" t="s">
        <v>16</v>
      </c>
      <c r="V504" s="4" t="s">
        <v>16</v>
      </c>
    </row>
    <row r="505" spans="1:22" ht="11.1" customHeight="1" x14ac:dyDescent="0.2">
      <c r="A505" s="3" t="s">
        <v>1051</v>
      </c>
      <c r="B505" s="3" t="s">
        <v>1310</v>
      </c>
      <c r="C505" s="3" t="s">
        <v>302</v>
      </c>
      <c r="D505" s="3" t="s">
        <v>280</v>
      </c>
      <c r="E505" s="3" t="s">
        <v>281</v>
      </c>
      <c r="F505" s="3" t="s">
        <v>195</v>
      </c>
      <c r="G505" s="16" t="s">
        <v>1536</v>
      </c>
      <c r="H505" s="3" t="s">
        <v>1286</v>
      </c>
      <c r="I505" s="3" t="s">
        <v>303</v>
      </c>
      <c r="J505" s="3" t="s">
        <v>304</v>
      </c>
      <c r="K505" s="44">
        <f>Expenditures[[#This Row],[2019
 Total Budget]]-Expenditures[[#This Row],[Budget Adjustments]]</f>
        <v>29709</v>
      </c>
      <c r="L505" s="42"/>
      <c r="M505" s="12">
        <v>29709</v>
      </c>
      <c r="N505" s="12">
        <v>6117.35</v>
      </c>
      <c r="O505" s="12">
        <v>0</v>
      </c>
      <c r="P505" s="36">
        <v>6372.17</v>
      </c>
      <c r="Q505" s="36">
        <v>27767.74</v>
      </c>
      <c r="R505" s="12">
        <v>5962.41</v>
      </c>
      <c r="S505" s="12">
        <v>27335.98</v>
      </c>
      <c r="T505" s="4" t="s">
        <v>16</v>
      </c>
      <c r="U505" s="4" t="s">
        <v>16</v>
      </c>
      <c r="V505" s="4" t="s">
        <v>16</v>
      </c>
    </row>
    <row r="506" spans="1:22" ht="11.1" customHeight="1" x14ac:dyDescent="0.2">
      <c r="A506" s="3" t="s">
        <v>1051</v>
      </c>
      <c r="B506" s="3" t="s">
        <v>1311</v>
      </c>
      <c r="C506" s="3" t="s">
        <v>1312</v>
      </c>
      <c r="D506" s="3" t="s">
        <v>280</v>
      </c>
      <c r="E506" s="3" t="s">
        <v>281</v>
      </c>
      <c r="F506" s="3" t="s">
        <v>195</v>
      </c>
      <c r="G506" s="16" t="s">
        <v>1536</v>
      </c>
      <c r="H506" s="3" t="s">
        <v>1313</v>
      </c>
      <c r="I506" s="3" t="s">
        <v>287</v>
      </c>
      <c r="J506" s="3" t="s">
        <v>323</v>
      </c>
      <c r="K506" s="44">
        <f>Expenditures[[#This Row],[2019
 Total Budget]]-Expenditures[[#This Row],[Budget Adjustments]]</f>
        <v>0</v>
      </c>
      <c r="L506" s="42"/>
      <c r="M506" s="12">
        <v>0</v>
      </c>
      <c r="N506" s="12">
        <v>0</v>
      </c>
      <c r="O506" s="12">
        <v>0</v>
      </c>
      <c r="P506" s="36">
        <v>0</v>
      </c>
      <c r="Q506" s="36">
        <v>0</v>
      </c>
      <c r="R506" s="12">
        <v>0</v>
      </c>
      <c r="S506" s="12">
        <v>0</v>
      </c>
      <c r="T506" s="4" t="s">
        <v>16</v>
      </c>
      <c r="U506" s="4" t="s">
        <v>16</v>
      </c>
      <c r="V506" s="4" t="s">
        <v>16</v>
      </c>
    </row>
    <row r="507" spans="1:22" ht="11.1" customHeight="1" x14ac:dyDescent="0.2">
      <c r="A507" s="3" t="s">
        <v>1051</v>
      </c>
      <c r="B507" s="3" t="s">
        <v>1314</v>
      </c>
      <c r="C507" s="3" t="s">
        <v>1315</v>
      </c>
      <c r="D507" s="3" t="s">
        <v>280</v>
      </c>
      <c r="E507" s="3" t="s">
        <v>281</v>
      </c>
      <c r="F507" s="3" t="s">
        <v>195</v>
      </c>
      <c r="G507" s="16" t="s">
        <v>1536</v>
      </c>
      <c r="H507" s="3" t="s">
        <v>1316</v>
      </c>
      <c r="I507" s="3" t="s">
        <v>334</v>
      </c>
      <c r="J507" s="3" t="s">
        <v>1130</v>
      </c>
      <c r="K507" s="44">
        <f>Expenditures[[#This Row],[2019
 Total Budget]]-Expenditures[[#This Row],[Budget Adjustments]]</f>
        <v>25000</v>
      </c>
      <c r="L507" s="42"/>
      <c r="M507" s="12">
        <v>25000</v>
      </c>
      <c r="N507" s="12">
        <v>0</v>
      </c>
      <c r="O507" s="12">
        <v>0</v>
      </c>
      <c r="P507" s="36">
        <v>0</v>
      </c>
      <c r="Q507" s="36">
        <v>0</v>
      </c>
      <c r="R507" s="12">
        <v>0</v>
      </c>
      <c r="S507" s="12">
        <v>17238</v>
      </c>
      <c r="T507" s="4" t="s">
        <v>16</v>
      </c>
      <c r="U507" s="4" t="s">
        <v>16</v>
      </c>
      <c r="V507" s="4" t="s">
        <v>16</v>
      </c>
    </row>
    <row r="508" spans="1:22" ht="11.1" customHeight="1" x14ac:dyDescent="0.2">
      <c r="A508" s="3" t="s">
        <v>1051</v>
      </c>
      <c r="B508" s="3" t="s">
        <v>1317</v>
      </c>
      <c r="C508" s="3" t="s">
        <v>1318</v>
      </c>
      <c r="D508" s="3" t="s">
        <v>280</v>
      </c>
      <c r="E508" s="3" t="s">
        <v>281</v>
      </c>
      <c r="F508" s="3" t="s">
        <v>195</v>
      </c>
      <c r="G508" s="16" t="s">
        <v>1536</v>
      </c>
      <c r="H508" s="3" t="s">
        <v>1316</v>
      </c>
      <c r="I508" s="3" t="s">
        <v>334</v>
      </c>
      <c r="J508" s="3" t="s">
        <v>1319</v>
      </c>
      <c r="K508" s="44">
        <f>Expenditures[[#This Row],[2019
 Total Budget]]-Expenditures[[#This Row],[Budget Adjustments]]</f>
        <v>0</v>
      </c>
      <c r="L508" s="42"/>
      <c r="M508" s="12">
        <v>0</v>
      </c>
      <c r="N508" s="12">
        <v>0</v>
      </c>
      <c r="O508" s="12">
        <v>0</v>
      </c>
      <c r="P508" s="36">
        <v>0</v>
      </c>
      <c r="Q508" s="36">
        <v>0</v>
      </c>
      <c r="R508" s="12">
        <v>0</v>
      </c>
      <c r="S508" s="12">
        <v>0</v>
      </c>
      <c r="T508" s="4" t="s">
        <v>16</v>
      </c>
      <c r="U508" s="4" t="s">
        <v>16</v>
      </c>
      <c r="V508" s="4" t="s">
        <v>16</v>
      </c>
    </row>
    <row r="509" spans="1:22" ht="11.1" customHeight="1" x14ac:dyDescent="0.2">
      <c r="A509" s="3" t="s">
        <v>1051</v>
      </c>
      <c r="B509" s="3" t="s">
        <v>1320</v>
      </c>
      <c r="C509" s="3" t="s">
        <v>1321</v>
      </c>
      <c r="D509" s="3" t="s">
        <v>280</v>
      </c>
      <c r="E509" s="3" t="s">
        <v>281</v>
      </c>
      <c r="F509" s="3" t="s">
        <v>195</v>
      </c>
      <c r="G509" s="16" t="s">
        <v>1536</v>
      </c>
      <c r="H509" s="3" t="s">
        <v>1316</v>
      </c>
      <c r="I509" s="3" t="s">
        <v>334</v>
      </c>
      <c r="J509" s="3" t="s">
        <v>1322</v>
      </c>
      <c r="K509" s="44">
        <f>Expenditures[[#This Row],[2019
 Total Budget]]-Expenditures[[#This Row],[Budget Adjustments]]</f>
        <v>0</v>
      </c>
      <c r="L509" s="42"/>
      <c r="M509" s="12">
        <v>0</v>
      </c>
      <c r="N509" s="12">
        <v>0</v>
      </c>
      <c r="O509" s="12">
        <v>0</v>
      </c>
      <c r="P509" s="36">
        <v>0</v>
      </c>
      <c r="Q509" s="36">
        <v>0</v>
      </c>
      <c r="R509" s="12">
        <v>0</v>
      </c>
      <c r="S509" s="12">
        <v>59092</v>
      </c>
      <c r="T509" s="4" t="s">
        <v>16</v>
      </c>
      <c r="U509" s="4" t="s">
        <v>16</v>
      </c>
      <c r="V509" s="4" t="s">
        <v>16</v>
      </c>
    </row>
    <row r="510" spans="1:22" ht="11.1" customHeight="1" x14ac:dyDescent="0.2">
      <c r="A510" s="3" t="s">
        <v>1051</v>
      </c>
      <c r="B510" s="3" t="s">
        <v>1323</v>
      </c>
      <c r="C510" s="3" t="s">
        <v>1324</v>
      </c>
      <c r="D510" s="3" t="s">
        <v>280</v>
      </c>
      <c r="E510" s="3" t="s">
        <v>281</v>
      </c>
      <c r="F510" s="3" t="s">
        <v>195</v>
      </c>
      <c r="G510" s="16" t="s">
        <v>1536</v>
      </c>
      <c r="H510" s="3" t="s">
        <v>1316</v>
      </c>
      <c r="I510" s="3" t="s">
        <v>334</v>
      </c>
      <c r="J510" s="3" t="s">
        <v>1325</v>
      </c>
      <c r="K510" s="44">
        <f>Expenditures[[#This Row],[2019
 Total Budget]]-Expenditures[[#This Row],[Budget Adjustments]]</f>
        <v>230000</v>
      </c>
      <c r="L510" s="42"/>
      <c r="M510" s="12">
        <v>230000</v>
      </c>
      <c r="N510" s="12">
        <v>8067</v>
      </c>
      <c r="O510" s="12">
        <v>54941.15</v>
      </c>
      <c r="P510" s="36">
        <v>0</v>
      </c>
      <c r="Q510" s="36">
        <v>0</v>
      </c>
      <c r="R510" s="12">
        <v>0</v>
      </c>
      <c r="S510" s="12">
        <v>0</v>
      </c>
      <c r="T510" s="4" t="s">
        <v>16</v>
      </c>
      <c r="U510" s="4" t="s">
        <v>16</v>
      </c>
      <c r="V510" s="4" t="s">
        <v>16</v>
      </c>
    </row>
    <row r="511" spans="1:22" ht="11.1" customHeight="1" x14ac:dyDescent="0.2">
      <c r="A511" s="3" t="s">
        <v>1051</v>
      </c>
      <c r="B511" s="3" t="s">
        <v>1326</v>
      </c>
      <c r="C511" s="3" t="s">
        <v>1327</v>
      </c>
      <c r="D511" s="3" t="s">
        <v>280</v>
      </c>
      <c r="E511" s="3" t="s">
        <v>281</v>
      </c>
      <c r="F511" s="3" t="s">
        <v>195</v>
      </c>
      <c r="G511" s="16" t="s">
        <v>1536</v>
      </c>
      <c r="H511" s="3" t="s">
        <v>1316</v>
      </c>
      <c r="I511" s="3" t="s">
        <v>334</v>
      </c>
      <c r="J511" s="3" t="s">
        <v>1328</v>
      </c>
      <c r="K511" s="44">
        <f>Expenditures[[#This Row],[2019
 Total Budget]]-Expenditures[[#This Row],[Budget Adjustments]]</f>
        <v>15000</v>
      </c>
      <c r="L511" s="42"/>
      <c r="M511" s="12">
        <v>15000</v>
      </c>
      <c r="N511" s="12">
        <v>0</v>
      </c>
      <c r="O511" s="12">
        <v>15000</v>
      </c>
      <c r="P511" s="36">
        <v>0</v>
      </c>
      <c r="Q511" s="36">
        <v>0</v>
      </c>
      <c r="R511" s="12">
        <v>0</v>
      </c>
      <c r="S511" s="12">
        <v>0</v>
      </c>
      <c r="T511" s="4" t="s">
        <v>16</v>
      </c>
      <c r="U511" s="4" t="s">
        <v>16</v>
      </c>
      <c r="V511" s="4" t="s">
        <v>16</v>
      </c>
    </row>
    <row r="512" spans="1:22" ht="11.1" customHeight="1" x14ac:dyDescent="0.2">
      <c r="A512" s="3" t="s">
        <v>1051</v>
      </c>
      <c r="B512" s="3" t="s">
        <v>1329</v>
      </c>
      <c r="C512" s="3" t="s">
        <v>1330</v>
      </c>
      <c r="D512" s="3" t="s">
        <v>280</v>
      </c>
      <c r="E512" s="3" t="s">
        <v>281</v>
      </c>
      <c r="F512" s="3" t="s">
        <v>195</v>
      </c>
      <c r="G512" s="16" t="s">
        <v>1536</v>
      </c>
      <c r="H512" s="3" t="s">
        <v>1316</v>
      </c>
      <c r="I512" s="3" t="s">
        <v>334</v>
      </c>
      <c r="J512" s="3" t="s">
        <v>1331</v>
      </c>
      <c r="K512" s="44">
        <f>Expenditures[[#This Row],[2019
 Total Budget]]-Expenditures[[#This Row],[Budget Adjustments]]</f>
        <v>15000</v>
      </c>
      <c r="L512" s="42"/>
      <c r="M512" s="12">
        <v>15000</v>
      </c>
      <c r="N512" s="12">
        <v>0</v>
      </c>
      <c r="O512" s="12">
        <v>15000</v>
      </c>
      <c r="P512" s="36">
        <v>0</v>
      </c>
      <c r="Q512" s="36">
        <v>0</v>
      </c>
      <c r="R512" s="12">
        <v>0</v>
      </c>
      <c r="S512" s="12">
        <v>0</v>
      </c>
      <c r="T512" s="4" t="s">
        <v>16</v>
      </c>
      <c r="U512" s="4" t="s">
        <v>16</v>
      </c>
      <c r="V512" s="4" t="s">
        <v>16</v>
      </c>
    </row>
    <row r="513" spans="1:22" ht="11.1" customHeight="1" x14ac:dyDescent="0.2">
      <c r="A513" s="3" t="s">
        <v>1051</v>
      </c>
      <c r="B513" s="3" t="s">
        <v>1332</v>
      </c>
      <c r="C513" s="3" t="s">
        <v>1333</v>
      </c>
      <c r="D513" s="3" t="s">
        <v>280</v>
      </c>
      <c r="E513" s="3" t="s">
        <v>281</v>
      </c>
      <c r="F513" s="3" t="s">
        <v>195</v>
      </c>
      <c r="G513" s="16" t="s">
        <v>1536</v>
      </c>
      <c r="H513" s="3" t="s">
        <v>1316</v>
      </c>
      <c r="I513" s="3" t="s">
        <v>334</v>
      </c>
      <c r="J513" s="3" t="s">
        <v>1334</v>
      </c>
      <c r="K513" s="44">
        <f>Expenditures[[#This Row],[2019
 Total Budget]]-Expenditures[[#This Row],[Budget Adjustments]]</f>
        <v>0</v>
      </c>
      <c r="L513" s="42">
        <v>95725.94</v>
      </c>
      <c r="M513" s="12">
        <v>95725.94</v>
      </c>
      <c r="N513" s="12">
        <v>1960</v>
      </c>
      <c r="O513" s="12">
        <v>90125.94</v>
      </c>
      <c r="P513" s="36">
        <v>0</v>
      </c>
      <c r="Q513" s="36">
        <v>88406.06</v>
      </c>
      <c r="R513" s="12">
        <v>0</v>
      </c>
      <c r="S513" s="12">
        <v>0</v>
      </c>
      <c r="T513" s="4" t="s">
        <v>16</v>
      </c>
      <c r="U513" s="4" t="s">
        <v>16</v>
      </c>
      <c r="V513" s="4" t="s">
        <v>16</v>
      </c>
    </row>
    <row r="514" spans="1:22" ht="11.1" customHeight="1" x14ac:dyDescent="0.2">
      <c r="A514" s="3" t="s">
        <v>1051</v>
      </c>
      <c r="B514" s="3" t="s">
        <v>1335</v>
      </c>
      <c r="C514" s="3" t="s">
        <v>1336</v>
      </c>
      <c r="D514" s="3" t="s">
        <v>280</v>
      </c>
      <c r="E514" s="3" t="s">
        <v>281</v>
      </c>
      <c r="F514" s="3" t="s">
        <v>195</v>
      </c>
      <c r="G514" s="16" t="s">
        <v>1536</v>
      </c>
      <c r="H514" s="3" t="s">
        <v>1316</v>
      </c>
      <c r="I514" s="3" t="s">
        <v>334</v>
      </c>
      <c r="J514" s="3" t="s">
        <v>1337</v>
      </c>
      <c r="K514" s="44">
        <f>Expenditures[[#This Row],[2019
 Total Budget]]-Expenditures[[#This Row],[Budget Adjustments]]</f>
        <v>0</v>
      </c>
      <c r="L514" s="42"/>
      <c r="M514" s="12">
        <v>0</v>
      </c>
      <c r="N514" s="12">
        <v>0</v>
      </c>
      <c r="O514" s="12">
        <v>0</v>
      </c>
      <c r="P514" s="36">
        <v>108158.22</v>
      </c>
      <c r="Q514" s="36">
        <v>153371.39000000001</v>
      </c>
      <c r="R514" s="12">
        <v>24256.67</v>
      </c>
      <c r="S514" s="12">
        <v>204812.15</v>
      </c>
      <c r="T514" s="4" t="s">
        <v>16</v>
      </c>
      <c r="U514" s="4" t="s">
        <v>16</v>
      </c>
      <c r="V514" s="4" t="s">
        <v>16</v>
      </c>
    </row>
    <row r="515" spans="1:22" ht="11.1" customHeight="1" x14ac:dyDescent="0.2">
      <c r="A515" s="3" t="s">
        <v>1051</v>
      </c>
      <c r="B515" s="3" t="s">
        <v>1338</v>
      </c>
      <c r="C515" s="3" t="s">
        <v>1339</v>
      </c>
      <c r="D515" s="3" t="s">
        <v>280</v>
      </c>
      <c r="E515" s="3" t="s">
        <v>281</v>
      </c>
      <c r="F515" s="3" t="s">
        <v>195</v>
      </c>
      <c r="G515" s="16" t="s">
        <v>1536</v>
      </c>
      <c r="H515" s="3" t="s">
        <v>1316</v>
      </c>
      <c r="I515" s="3" t="s">
        <v>334</v>
      </c>
      <c r="J515" s="3" t="s">
        <v>1340</v>
      </c>
      <c r="K515" s="44">
        <f>Expenditures[[#This Row],[2019
 Total Budget]]-Expenditures[[#This Row],[Budget Adjustments]]</f>
        <v>0</v>
      </c>
      <c r="L515" s="42">
        <v>69400</v>
      </c>
      <c r="M515" s="12">
        <v>69400</v>
      </c>
      <c r="N515" s="12">
        <v>0</v>
      </c>
      <c r="O515" s="12">
        <v>69400</v>
      </c>
      <c r="P515" s="36">
        <v>0</v>
      </c>
      <c r="Q515" s="36">
        <v>15256.31</v>
      </c>
      <c r="R515" s="12">
        <v>0</v>
      </c>
      <c r="S515" s="12">
        <v>0</v>
      </c>
      <c r="T515" s="4" t="s">
        <v>16</v>
      </c>
      <c r="U515" s="4" t="s">
        <v>16</v>
      </c>
      <c r="V515" s="4" t="s">
        <v>16</v>
      </c>
    </row>
    <row r="516" spans="1:22" ht="11.1" customHeight="1" x14ac:dyDescent="0.2">
      <c r="A516" s="3" t="s">
        <v>1051</v>
      </c>
      <c r="B516" s="3" t="s">
        <v>1341</v>
      </c>
      <c r="C516" s="3" t="s">
        <v>1342</v>
      </c>
      <c r="D516" s="3" t="s">
        <v>280</v>
      </c>
      <c r="E516" s="3" t="s">
        <v>281</v>
      </c>
      <c r="F516" s="3" t="s">
        <v>195</v>
      </c>
      <c r="G516" s="16" t="s">
        <v>1536</v>
      </c>
      <c r="H516" s="3" t="s">
        <v>1316</v>
      </c>
      <c r="I516" s="3" t="s">
        <v>334</v>
      </c>
      <c r="J516" s="3" t="s">
        <v>1343</v>
      </c>
      <c r="K516" s="44">
        <f>Expenditures[[#This Row],[2019
 Total Budget]]-Expenditures[[#This Row],[Budget Adjustments]]</f>
        <v>120000</v>
      </c>
      <c r="L516" s="42">
        <v>7170</v>
      </c>
      <c r="M516" s="12">
        <v>127170</v>
      </c>
      <c r="N516" s="12">
        <v>0</v>
      </c>
      <c r="O516" s="12">
        <v>7170</v>
      </c>
      <c r="P516" s="36">
        <v>0</v>
      </c>
      <c r="Q516" s="36">
        <v>5642</v>
      </c>
      <c r="R516" s="12">
        <v>0</v>
      </c>
      <c r="S516" s="12">
        <v>0</v>
      </c>
      <c r="T516" s="4" t="s">
        <v>16</v>
      </c>
      <c r="U516" s="4" t="s">
        <v>16</v>
      </c>
      <c r="V516" s="4" t="s">
        <v>16</v>
      </c>
    </row>
    <row r="517" spans="1:22" ht="11.1" customHeight="1" x14ac:dyDescent="0.2">
      <c r="A517" s="3" t="s">
        <v>1051</v>
      </c>
      <c r="B517" s="3" t="s">
        <v>1344</v>
      </c>
      <c r="C517" s="3" t="s">
        <v>1345</v>
      </c>
      <c r="D517" s="3" t="s">
        <v>280</v>
      </c>
      <c r="E517" s="3" t="s">
        <v>281</v>
      </c>
      <c r="F517" s="3" t="s">
        <v>195</v>
      </c>
      <c r="G517" s="16" t="s">
        <v>1536</v>
      </c>
      <c r="H517" s="3" t="s">
        <v>1316</v>
      </c>
      <c r="I517" s="3" t="s">
        <v>334</v>
      </c>
      <c r="J517" s="3" t="s">
        <v>1346</v>
      </c>
      <c r="K517" s="44">
        <f>Expenditures[[#This Row],[2019
 Total Budget]]-Expenditures[[#This Row],[Budget Adjustments]]</f>
        <v>30000</v>
      </c>
      <c r="L517" s="42"/>
      <c r="M517" s="12">
        <v>30000</v>
      </c>
      <c r="N517" s="12">
        <v>0</v>
      </c>
      <c r="O517" s="12">
        <v>0</v>
      </c>
      <c r="P517" s="36">
        <v>0</v>
      </c>
      <c r="Q517" s="36">
        <v>0</v>
      </c>
      <c r="R517" s="12">
        <v>0</v>
      </c>
      <c r="S517" s="12">
        <v>0</v>
      </c>
      <c r="T517" s="4" t="s">
        <v>16</v>
      </c>
      <c r="U517" s="4" t="s">
        <v>16</v>
      </c>
      <c r="V517" s="4" t="s">
        <v>16</v>
      </c>
    </row>
    <row r="518" spans="1:22" ht="11.1" customHeight="1" x14ac:dyDescent="0.2">
      <c r="A518" s="3" t="s">
        <v>1051</v>
      </c>
      <c r="B518" s="3" t="s">
        <v>1347</v>
      </c>
      <c r="C518" s="3" t="s">
        <v>1348</v>
      </c>
      <c r="D518" s="3" t="s">
        <v>280</v>
      </c>
      <c r="E518" s="3" t="s">
        <v>281</v>
      </c>
      <c r="F518" s="3" t="s">
        <v>195</v>
      </c>
      <c r="G518" s="16" t="s">
        <v>1536</v>
      </c>
      <c r="H518" s="3" t="s">
        <v>1316</v>
      </c>
      <c r="I518" s="3" t="s">
        <v>334</v>
      </c>
      <c r="J518" s="3" t="s">
        <v>1349</v>
      </c>
      <c r="K518" s="44">
        <f>Expenditures[[#This Row],[2019
 Total Budget]]-Expenditures[[#This Row],[Budget Adjustments]]</f>
        <v>75000</v>
      </c>
      <c r="L518" s="42"/>
      <c r="M518" s="12">
        <v>75000</v>
      </c>
      <c r="N518" s="12">
        <v>0</v>
      </c>
      <c r="O518" s="12">
        <v>0</v>
      </c>
      <c r="P518" s="36">
        <v>0</v>
      </c>
      <c r="Q518" s="36">
        <v>0</v>
      </c>
      <c r="R518" s="12">
        <v>0</v>
      </c>
      <c r="S518" s="12">
        <v>0</v>
      </c>
      <c r="T518" s="4" t="s">
        <v>16</v>
      </c>
      <c r="U518" s="4" t="s">
        <v>16</v>
      </c>
      <c r="V518" s="4" t="s">
        <v>16</v>
      </c>
    </row>
    <row r="519" spans="1:22" ht="11.1" customHeight="1" x14ac:dyDescent="0.2">
      <c r="A519" s="3" t="s">
        <v>1051</v>
      </c>
      <c r="B519" s="3" t="s">
        <v>1350</v>
      </c>
      <c r="C519" s="3" t="s">
        <v>1351</v>
      </c>
      <c r="D519" s="3" t="s">
        <v>280</v>
      </c>
      <c r="E519" s="3" t="s">
        <v>281</v>
      </c>
      <c r="F519" s="3" t="s">
        <v>195</v>
      </c>
      <c r="G519" s="16" t="s">
        <v>1536</v>
      </c>
      <c r="H519" s="3" t="s">
        <v>1316</v>
      </c>
      <c r="I519" s="3" t="s">
        <v>334</v>
      </c>
      <c r="J519" s="3" t="s">
        <v>1352</v>
      </c>
      <c r="K519" s="44">
        <f>Expenditures[[#This Row],[2019
 Total Budget]]-Expenditures[[#This Row],[Budget Adjustments]]</f>
        <v>112500</v>
      </c>
      <c r="L519" s="42">
        <v>17488.75</v>
      </c>
      <c r="M519" s="12">
        <v>129988.75</v>
      </c>
      <c r="N519" s="12">
        <v>406.25</v>
      </c>
      <c r="O519" s="12">
        <v>17082.5</v>
      </c>
      <c r="P519" s="36">
        <v>0</v>
      </c>
      <c r="Q519" s="36">
        <v>22122.39</v>
      </c>
      <c r="R519" s="12">
        <v>0</v>
      </c>
      <c r="S519" s="12">
        <v>2280.84</v>
      </c>
      <c r="T519" s="4" t="s">
        <v>16</v>
      </c>
      <c r="U519" s="4" t="s">
        <v>16</v>
      </c>
      <c r="V519" s="4" t="s">
        <v>16</v>
      </c>
    </row>
    <row r="520" spans="1:22" ht="11.1" customHeight="1" x14ac:dyDescent="0.2">
      <c r="A520" s="3" t="s">
        <v>1051</v>
      </c>
      <c r="B520" s="3" t="s">
        <v>1353</v>
      </c>
      <c r="C520" s="3" t="s">
        <v>1354</v>
      </c>
      <c r="D520" s="3" t="s">
        <v>280</v>
      </c>
      <c r="E520" s="3" t="s">
        <v>281</v>
      </c>
      <c r="F520" s="3" t="s">
        <v>195</v>
      </c>
      <c r="G520" s="16" t="s">
        <v>1536</v>
      </c>
      <c r="H520" s="3" t="s">
        <v>1316</v>
      </c>
      <c r="I520" s="3" t="s">
        <v>334</v>
      </c>
      <c r="J520" s="3" t="s">
        <v>1355</v>
      </c>
      <c r="K520" s="44">
        <f>Expenditures[[#This Row],[2019
 Total Budget]]-Expenditures[[#This Row],[Budget Adjustments]]</f>
        <v>300000</v>
      </c>
      <c r="L520" s="42">
        <v>39978.230000000003</v>
      </c>
      <c r="M520" s="12">
        <v>339978.23</v>
      </c>
      <c r="N520" s="12">
        <v>0</v>
      </c>
      <c r="O520" s="12">
        <v>39978.230000000003</v>
      </c>
      <c r="P520" s="36">
        <v>282</v>
      </c>
      <c r="Q520" s="36">
        <v>120057.92</v>
      </c>
      <c r="R520" s="12">
        <v>0</v>
      </c>
      <c r="S520" s="12">
        <v>181652.73</v>
      </c>
      <c r="T520" s="4" t="s">
        <v>16</v>
      </c>
      <c r="U520" s="4" t="s">
        <v>16</v>
      </c>
      <c r="V520" s="4" t="s">
        <v>16</v>
      </c>
    </row>
    <row r="521" spans="1:22" ht="11.1" customHeight="1" x14ac:dyDescent="0.2">
      <c r="A521" s="3" t="s">
        <v>1051</v>
      </c>
      <c r="B521" s="3" t="s">
        <v>1356</v>
      </c>
      <c r="C521" s="3" t="s">
        <v>1357</v>
      </c>
      <c r="D521" s="3" t="s">
        <v>280</v>
      </c>
      <c r="E521" s="3" t="s">
        <v>281</v>
      </c>
      <c r="F521" s="3" t="s">
        <v>195</v>
      </c>
      <c r="G521" s="16" t="s">
        <v>1536</v>
      </c>
      <c r="H521" s="3" t="s">
        <v>1316</v>
      </c>
      <c r="I521" s="3" t="s">
        <v>334</v>
      </c>
      <c r="J521" s="3" t="s">
        <v>1358</v>
      </c>
      <c r="K521" s="44">
        <f>Expenditures[[#This Row],[2019
 Total Budget]]-Expenditures[[#This Row],[Budget Adjustments]]</f>
        <v>0</v>
      </c>
      <c r="L521" s="42">
        <v>15893.53</v>
      </c>
      <c r="M521" s="12">
        <v>15893.53</v>
      </c>
      <c r="N521" s="12">
        <v>0</v>
      </c>
      <c r="O521" s="12">
        <v>15893.52</v>
      </c>
      <c r="P521" s="36">
        <v>0</v>
      </c>
      <c r="Q521" s="36">
        <v>6238.48</v>
      </c>
      <c r="R521" s="12">
        <v>0</v>
      </c>
      <c r="S521" s="12">
        <v>0</v>
      </c>
      <c r="T521" s="4" t="s">
        <v>16</v>
      </c>
      <c r="U521" s="4" t="s">
        <v>16</v>
      </c>
      <c r="V521" s="4" t="s">
        <v>16</v>
      </c>
    </row>
    <row r="522" spans="1:22" ht="11.1" customHeight="1" x14ac:dyDescent="0.2">
      <c r="A522" s="3" t="s">
        <v>1051</v>
      </c>
      <c r="B522" s="3" t="s">
        <v>1359</v>
      </c>
      <c r="C522" s="3" t="s">
        <v>1360</v>
      </c>
      <c r="D522" s="3" t="s">
        <v>280</v>
      </c>
      <c r="E522" s="3" t="s">
        <v>281</v>
      </c>
      <c r="F522" s="3" t="s">
        <v>195</v>
      </c>
      <c r="G522" s="16" t="s">
        <v>1536</v>
      </c>
      <c r="H522" s="3" t="s">
        <v>1316</v>
      </c>
      <c r="I522" s="3" t="s">
        <v>334</v>
      </c>
      <c r="J522" s="3" t="s">
        <v>1361</v>
      </c>
      <c r="K522" s="44">
        <f>Expenditures[[#This Row],[2019
 Total Budget]]-Expenditures[[#This Row],[Budget Adjustments]]</f>
        <v>32300</v>
      </c>
      <c r="L522" s="42"/>
      <c r="M522" s="12">
        <v>32300</v>
      </c>
      <c r="N522" s="12">
        <v>0</v>
      </c>
      <c r="O522" s="12">
        <v>7091</v>
      </c>
      <c r="P522" s="36">
        <v>0</v>
      </c>
      <c r="Q522" s="36">
        <v>0</v>
      </c>
      <c r="R522" s="12">
        <v>0</v>
      </c>
      <c r="S522" s="12">
        <v>0</v>
      </c>
      <c r="T522" s="4" t="s">
        <v>16</v>
      </c>
      <c r="U522" s="4" t="s">
        <v>16</v>
      </c>
      <c r="V522" s="4" t="s">
        <v>16</v>
      </c>
    </row>
    <row r="523" spans="1:22" ht="11.1" customHeight="1" x14ac:dyDescent="0.2">
      <c r="A523" s="3" t="s">
        <v>1051</v>
      </c>
      <c r="B523" s="3" t="s">
        <v>1362</v>
      </c>
      <c r="C523" s="3" t="s">
        <v>1363</v>
      </c>
      <c r="D523" s="3" t="s">
        <v>280</v>
      </c>
      <c r="E523" s="3" t="s">
        <v>281</v>
      </c>
      <c r="F523" s="3" t="s">
        <v>214</v>
      </c>
      <c r="G523" s="16" t="s">
        <v>1539</v>
      </c>
      <c r="H523" s="3" t="s">
        <v>902</v>
      </c>
      <c r="I523" s="3" t="s">
        <v>303</v>
      </c>
      <c r="J523" s="3" t="s">
        <v>903</v>
      </c>
      <c r="K523" s="44">
        <f>Expenditures[[#This Row],[2019
 Total Budget]]-Expenditures[[#This Row],[Budget Adjustments]]</f>
        <v>112149</v>
      </c>
      <c r="L523" s="42"/>
      <c r="M523" s="12">
        <v>112149</v>
      </c>
      <c r="N523" s="12">
        <v>0</v>
      </c>
      <c r="O523" s="12">
        <v>0</v>
      </c>
      <c r="P523" s="36">
        <v>0</v>
      </c>
      <c r="Q523" s="36">
        <v>107515</v>
      </c>
      <c r="R523" s="12">
        <v>0</v>
      </c>
      <c r="S523" s="12">
        <v>104541</v>
      </c>
      <c r="T523" s="4" t="s">
        <v>16</v>
      </c>
      <c r="U523" s="4" t="s">
        <v>16</v>
      </c>
      <c r="V523" s="4" t="s">
        <v>16</v>
      </c>
    </row>
    <row r="524" spans="1:22" ht="11.1" customHeight="1" x14ac:dyDescent="0.2">
      <c r="A524" s="3" t="s">
        <v>1051</v>
      </c>
      <c r="B524" s="3" t="s">
        <v>1364</v>
      </c>
      <c r="C524" s="3" t="s">
        <v>1365</v>
      </c>
      <c r="D524" s="3" t="s">
        <v>280</v>
      </c>
      <c r="E524" s="3" t="s">
        <v>281</v>
      </c>
      <c r="F524" s="3" t="s">
        <v>214</v>
      </c>
      <c r="G524" s="16" t="s">
        <v>1539</v>
      </c>
      <c r="H524" s="3" t="s">
        <v>902</v>
      </c>
      <c r="I524" s="3" t="s">
        <v>303</v>
      </c>
      <c r="J524" s="3" t="s">
        <v>906</v>
      </c>
      <c r="K524" s="44">
        <f>Expenditures[[#This Row],[2019
 Total Budget]]-Expenditures[[#This Row],[Budget Adjustments]]</f>
        <v>0</v>
      </c>
      <c r="L524" s="42"/>
      <c r="M524" s="12">
        <v>0</v>
      </c>
      <c r="N524" s="12">
        <v>0</v>
      </c>
      <c r="O524" s="12">
        <v>0</v>
      </c>
      <c r="P524" s="36">
        <v>0</v>
      </c>
      <c r="Q524" s="36">
        <v>0</v>
      </c>
      <c r="R524" s="12">
        <v>0</v>
      </c>
      <c r="S524" s="12">
        <v>0</v>
      </c>
      <c r="T524" s="4" t="s">
        <v>16</v>
      </c>
      <c r="U524" s="4" t="s">
        <v>16</v>
      </c>
      <c r="V524" s="4" t="s">
        <v>16</v>
      </c>
    </row>
    <row r="525" spans="1:22" ht="11.1" customHeight="1" x14ac:dyDescent="0.2">
      <c r="A525" s="3" t="s">
        <v>1051</v>
      </c>
      <c r="B525" s="3" t="s">
        <v>1366</v>
      </c>
      <c r="C525" s="3" t="s">
        <v>911</v>
      </c>
      <c r="D525" s="3" t="s">
        <v>280</v>
      </c>
      <c r="E525" s="3" t="s">
        <v>281</v>
      </c>
      <c r="F525" s="3" t="s">
        <v>214</v>
      </c>
      <c r="G525" s="16" t="s">
        <v>1539</v>
      </c>
      <c r="H525" s="3" t="s">
        <v>912</v>
      </c>
      <c r="I525" s="3" t="s">
        <v>303</v>
      </c>
      <c r="J525" s="3" t="s">
        <v>913</v>
      </c>
      <c r="K525" s="44">
        <f>Expenditures[[#This Row],[2019
 Total Budget]]-Expenditures[[#This Row],[Budget Adjustments]]</f>
        <v>22750</v>
      </c>
      <c r="L525" s="42"/>
      <c r="M525" s="12">
        <v>22750</v>
      </c>
      <c r="N525" s="12">
        <v>22750</v>
      </c>
      <c r="O525" s="12">
        <v>0</v>
      </c>
      <c r="P525" s="36">
        <v>22808</v>
      </c>
      <c r="Q525" s="36">
        <v>22808</v>
      </c>
      <c r="R525" s="12">
        <v>21782</v>
      </c>
      <c r="S525" s="12">
        <v>21782</v>
      </c>
      <c r="T525" s="4" t="s">
        <v>16</v>
      </c>
      <c r="U525" s="4" t="s">
        <v>16</v>
      </c>
      <c r="V525" s="4" t="s">
        <v>16</v>
      </c>
    </row>
    <row r="526" spans="1:22" ht="11.1" customHeight="1" x14ac:dyDescent="0.2">
      <c r="A526" s="3" t="s">
        <v>1051</v>
      </c>
      <c r="B526" s="3" t="s">
        <v>1367</v>
      </c>
      <c r="C526" s="3" t="s">
        <v>918</v>
      </c>
      <c r="D526" s="3" t="s">
        <v>280</v>
      </c>
      <c r="E526" s="3" t="s">
        <v>281</v>
      </c>
      <c r="F526" s="3" t="s">
        <v>214</v>
      </c>
      <c r="G526" s="16" t="s">
        <v>1539</v>
      </c>
      <c r="H526" s="3" t="s">
        <v>919</v>
      </c>
      <c r="I526" s="3" t="s">
        <v>303</v>
      </c>
      <c r="J526" s="3" t="s">
        <v>920</v>
      </c>
      <c r="K526" s="44">
        <f>Expenditures[[#This Row],[2019
 Total Budget]]-Expenditures[[#This Row],[Budget Adjustments]]</f>
        <v>133680</v>
      </c>
      <c r="L526" s="42"/>
      <c r="M526" s="12">
        <v>133680</v>
      </c>
      <c r="N526" s="12">
        <v>33418.410000000003</v>
      </c>
      <c r="O526" s="12">
        <v>0</v>
      </c>
      <c r="P526" s="36">
        <v>32960.699999999997</v>
      </c>
      <c r="Q526" s="36">
        <v>124865.52</v>
      </c>
      <c r="R526" s="12">
        <v>45755.19</v>
      </c>
      <c r="S526" s="12">
        <v>182095.35999999999</v>
      </c>
      <c r="T526" s="4" t="s">
        <v>16</v>
      </c>
      <c r="U526" s="4" t="s">
        <v>16</v>
      </c>
      <c r="V526" s="4" t="s">
        <v>16</v>
      </c>
    </row>
    <row r="527" spans="1:22" ht="11.1" customHeight="1" x14ac:dyDescent="0.2">
      <c r="A527" s="3" t="s">
        <v>1051</v>
      </c>
      <c r="B527" s="3" t="s">
        <v>1368</v>
      </c>
      <c r="C527" s="3" t="s">
        <v>1369</v>
      </c>
      <c r="D527" s="3" t="s">
        <v>280</v>
      </c>
      <c r="E527" s="3" t="s">
        <v>281</v>
      </c>
      <c r="F527" s="3" t="s">
        <v>214</v>
      </c>
      <c r="G527" s="16" t="s">
        <v>1539</v>
      </c>
      <c r="H527" s="3" t="s">
        <v>919</v>
      </c>
      <c r="I527" s="3" t="s">
        <v>303</v>
      </c>
      <c r="J527" s="3" t="s">
        <v>923</v>
      </c>
      <c r="K527" s="44">
        <f>Expenditures[[#This Row],[2019
 Total Budget]]-Expenditures[[#This Row],[Budget Adjustments]]</f>
        <v>0</v>
      </c>
      <c r="L527" s="42"/>
      <c r="M527" s="12">
        <v>0</v>
      </c>
      <c r="N527" s="12">
        <v>0</v>
      </c>
      <c r="O527" s="12">
        <v>0</v>
      </c>
      <c r="P527" s="36">
        <v>3488.64</v>
      </c>
      <c r="Q527" s="36">
        <v>1744.32</v>
      </c>
      <c r="R527" s="12">
        <v>4781.13</v>
      </c>
      <c r="S527" s="12">
        <v>19124.52</v>
      </c>
      <c r="T527" s="4" t="s">
        <v>16</v>
      </c>
      <c r="U527" s="4" t="s">
        <v>16</v>
      </c>
      <c r="V527" s="4" t="s">
        <v>16</v>
      </c>
    </row>
    <row r="528" spans="1:22" ht="11.1" customHeight="1" x14ac:dyDescent="0.2">
      <c r="A528" s="3" t="s">
        <v>1051</v>
      </c>
      <c r="B528" s="3" t="s">
        <v>1370</v>
      </c>
      <c r="C528" s="3" t="s">
        <v>925</v>
      </c>
      <c r="D528" s="3" t="s">
        <v>280</v>
      </c>
      <c r="E528" s="3" t="s">
        <v>281</v>
      </c>
      <c r="F528" s="3" t="s">
        <v>214</v>
      </c>
      <c r="G528" s="16" t="s">
        <v>1539</v>
      </c>
      <c r="H528" s="3" t="s">
        <v>926</v>
      </c>
      <c r="I528" s="3" t="s">
        <v>303</v>
      </c>
      <c r="J528" s="3" t="s">
        <v>920</v>
      </c>
      <c r="K528" s="44">
        <f>Expenditures[[#This Row],[2019
 Total Budget]]-Expenditures[[#This Row],[Budget Adjustments]]</f>
        <v>10500</v>
      </c>
      <c r="L528" s="42"/>
      <c r="M528" s="12">
        <v>10500</v>
      </c>
      <c r="N528" s="12">
        <v>2613.5100000000002</v>
      </c>
      <c r="O528" s="12">
        <v>0</v>
      </c>
      <c r="P528" s="36">
        <v>2772.66</v>
      </c>
      <c r="Q528" s="36">
        <v>11090.64</v>
      </c>
      <c r="R528" s="12">
        <v>2307.12</v>
      </c>
      <c r="S528" s="12">
        <v>9228.48</v>
      </c>
      <c r="T528" s="4" t="s">
        <v>16</v>
      </c>
      <c r="U528" s="4" t="s">
        <v>16</v>
      </c>
      <c r="V528" s="4" t="s">
        <v>16</v>
      </c>
    </row>
    <row r="529" spans="1:22" ht="11.1" customHeight="1" x14ac:dyDescent="0.2">
      <c r="A529" s="3" t="s">
        <v>1051</v>
      </c>
      <c r="B529" s="3" t="s">
        <v>1371</v>
      </c>
      <c r="C529" s="3" t="s">
        <v>1372</v>
      </c>
      <c r="D529" s="3" t="s">
        <v>280</v>
      </c>
      <c r="E529" s="3" t="s">
        <v>281</v>
      </c>
      <c r="F529" s="3" t="s">
        <v>214</v>
      </c>
      <c r="G529" s="16" t="s">
        <v>1539</v>
      </c>
      <c r="H529" s="3" t="s">
        <v>931</v>
      </c>
      <c r="I529" s="3" t="s">
        <v>303</v>
      </c>
      <c r="J529" s="3" t="s">
        <v>920</v>
      </c>
      <c r="K529" s="44">
        <f>Expenditures[[#This Row],[2019
 Total Budget]]-Expenditures[[#This Row],[Budget Adjustments]]</f>
        <v>5460</v>
      </c>
      <c r="L529" s="42"/>
      <c r="M529" s="12">
        <v>5460</v>
      </c>
      <c r="N529" s="12">
        <v>0</v>
      </c>
      <c r="O529" s="12">
        <v>0</v>
      </c>
      <c r="P529" s="36">
        <v>0</v>
      </c>
      <c r="Q529" s="36">
        <v>6244.17</v>
      </c>
      <c r="R529" s="12">
        <v>0</v>
      </c>
      <c r="S529" s="12">
        <v>7606.67</v>
      </c>
      <c r="T529" s="4" t="s">
        <v>16</v>
      </c>
      <c r="U529" s="4" t="s">
        <v>16</v>
      </c>
      <c r="V529" s="4" t="s">
        <v>16</v>
      </c>
    </row>
    <row r="530" spans="1:22" ht="11.1" customHeight="1" x14ac:dyDescent="0.2">
      <c r="A530" s="3" t="s">
        <v>1051</v>
      </c>
      <c r="B530" s="3" t="s">
        <v>1373</v>
      </c>
      <c r="C530" s="3" t="s">
        <v>1374</v>
      </c>
      <c r="D530" s="3" t="s">
        <v>280</v>
      </c>
      <c r="E530" s="3" t="s">
        <v>281</v>
      </c>
      <c r="F530" s="3" t="s">
        <v>214</v>
      </c>
      <c r="G530" s="16" t="s">
        <v>1539</v>
      </c>
      <c r="H530" s="3" t="s">
        <v>931</v>
      </c>
      <c r="I530" s="3" t="s">
        <v>303</v>
      </c>
      <c r="J530" s="3" t="s">
        <v>304</v>
      </c>
      <c r="K530" s="44">
        <f>Expenditures[[#This Row],[2019
 Total Budget]]-Expenditures[[#This Row],[Budget Adjustments]]</f>
        <v>417</v>
      </c>
      <c r="L530" s="42"/>
      <c r="M530" s="12">
        <v>417</v>
      </c>
      <c r="N530" s="12">
        <v>0</v>
      </c>
      <c r="O530" s="12">
        <v>0</v>
      </c>
      <c r="P530" s="36">
        <v>0</v>
      </c>
      <c r="Q530" s="36">
        <v>477.16</v>
      </c>
      <c r="R530" s="12">
        <v>0</v>
      </c>
      <c r="S530" s="12">
        <v>581.91</v>
      </c>
      <c r="T530" s="4" t="s">
        <v>16</v>
      </c>
      <c r="U530" s="4" t="s">
        <v>16</v>
      </c>
      <c r="V530" s="4" t="s">
        <v>16</v>
      </c>
    </row>
    <row r="531" spans="1:22" ht="11.1" customHeight="1" x14ac:dyDescent="0.2">
      <c r="A531" s="3" t="s">
        <v>1051</v>
      </c>
      <c r="B531" s="3" t="s">
        <v>1375</v>
      </c>
      <c r="C531" s="3" t="s">
        <v>1376</v>
      </c>
      <c r="D531" s="3" t="s">
        <v>280</v>
      </c>
      <c r="E531" s="3" t="s">
        <v>281</v>
      </c>
      <c r="F531" s="3" t="s">
        <v>214</v>
      </c>
      <c r="G531" s="16" t="s">
        <v>1539</v>
      </c>
      <c r="H531" s="3" t="s">
        <v>938</v>
      </c>
      <c r="I531" s="3" t="s">
        <v>303</v>
      </c>
      <c r="J531" s="3" t="s">
        <v>920</v>
      </c>
      <c r="K531" s="44">
        <f>Expenditures[[#This Row],[2019
 Total Budget]]-Expenditures[[#This Row],[Budget Adjustments]]</f>
        <v>0</v>
      </c>
      <c r="L531" s="42"/>
      <c r="M531" s="12">
        <v>0</v>
      </c>
      <c r="N531" s="12">
        <v>0</v>
      </c>
      <c r="O531" s="12">
        <v>0</v>
      </c>
      <c r="P531" s="36">
        <v>0</v>
      </c>
      <c r="Q531" s="36">
        <v>-2137.79</v>
      </c>
      <c r="R531" s="12">
        <v>10600</v>
      </c>
      <c r="S531" s="12">
        <v>10600</v>
      </c>
      <c r="T531" s="4" t="s">
        <v>16</v>
      </c>
      <c r="U531" s="4" t="s">
        <v>16</v>
      </c>
      <c r="V531" s="4" t="s">
        <v>16</v>
      </c>
    </row>
    <row r="532" spans="1:22" ht="11.1" customHeight="1" x14ac:dyDescent="0.2">
      <c r="A532" s="3" t="s">
        <v>1051</v>
      </c>
      <c r="B532" s="3" t="s">
        <v>1377</v>
      </c>
      <c r="C532" s="3" t="s">
        <v>1378</v>
      </c>
      <c r="D532" s="3" t="s">
        <v>280</v>
      </c>
      <c r="E532" s="3" t="s">
        <v>281</v>
      </c>
      <c r="F532" s="3" t="s">
        <v>214</v>
      </c>
      <c r="G532" s="16" t="s">
        <v>1539</v>
      </c>
      <c r="H532" s="3" t="s">
        <v>943</v>
      </c>
      <c r="I532" s="3" t="s">
        <v>303</v>
      </c>
      <c r="J532" s="3" t="s">
        <v>920</v>
      </c>
      <c r="K532" s="44">
        <f>Expenditures[[#This Row],[2019
 Total Budget]]-Expenditures[[#This Row],[Budget Adjustments]]</f>
        <v>57000</v>
      </c>
      <c r="L532" s="42"/>
      <c r="M532" s="12">
        <v>57000</v>
      </c>
      <c r="N532" s="12">
        <v>36750</v>
      </c>
      <c r="O532" s="12">
        <v>0</v>
      </c>
      <c r="P532" s="36">
        <v>40500</v>
      </c>
      <c r="Q532" s="36">
        <v>57000</v>
      </c>
      <c r="R532" s="12">
        <v>0</v>
      </c>
      <c r="S532" s="12">
        <v>0</v>
      </c>
      <c r="T532" s="4" t="s">
        <v>16</v>
      </c>
      <c r="U532" s="4" t="s">
        <v>16</v>
      </c>
      <c r="V532" s="4" t="s">
        <v>16</v>
      </c>
    </row>
    <row r="533" spans="1:22" ht="11.1" customHeight="1" x14ac:dyDescent="0.2">
      <c r="A533" s="3" t="s">
        <v>1051</v>
      </c>
      <c r="B533" s="3" t="s">
        <v>1379</v>
      </c>
      <c r="C533" s="3" t="s">
        <v>947</v>
      </c>
      <c r="D533" s="3" t="s">
        <v>280</v>
      </c>
      <c r="E533" s="3" t="s">
        <v>281</v>
      </c>
      <c r="F533" s="3" t="s">
        <v>214</v>
      </c>
      <c r="G533" s="16" t="s">
        <v>1539</v>
      </c>
      <c r="H533" s="3" t="s">
        <v>948</v>
      </c>
      <c r="I533" s="3" t="s">
        <v>303</v>
      </c>
      <c r="J533" s="3" t="s">
        <v>913</v>
      </c>
      <c r="K533" s="44">
        <f>Expenditures[[#This Row],[2019
 Total Budget]]-Expenditures[[#This Row],[Budget Adjustments]]</f>
        <v>625</v>
      </c>
      <c r="L533" s="42"/>
      <c r="M533" s="12">
        <v>625</v>
      </c>
      <c r="N533" s="12">
        <v>178.64</v>
      </c>
      <c r="O533" s="12">
        <v>0</v>
      </c>
      <c r="P533" s="36">
        <v>176</v>
      </c>
      <c r="Q533" s="36">
        <v>197.51</v>
      </c>
      <c r="R533" s="12">
        <v>85</v>
      </c>
      <c r="S533" s="12">
        <v>534.86</v>
      </c>
      <c r="T533" s="4" t="s">
        <v>16</v>
      </c>
      <c r="U533" s="4" t="s">
        <v>16</v>
      </c>
      <c r="V533" s="4" t="s">
        <v>16</v>
      </c>
    </row>
    <row r="534" spans="1:22" ht="11.1" customHeight="1" x14ac:dyDescent="0.2">
      <c r="A534" s="3" t="s">
        <v>1051</v>
      </c>
      <c r="B534" s="3" t="s">
        <v>1380</v>
      </c>
      <c r="C534" s="3" t="s">
        <v>1381</v>
      </c>
      <c r="D534" s="3" t="s">
        <v>280</v>
      </c>
      <c r="E534" s="3" t="s">
        <v>281</v>
      </c>
      <c r="F534" s="3" t="s">
        <v>214</v>
      </c>
      <c r="G534" s="16" t="s">
        <v>1539</v>
      </c>
      <c r="H534" s="3" t="s">
        <v>954</v>
      </c>
      <c r="I534" s="3" t="s">
        <v>303</v>
      </c>
      <c r="J534" s="3" t="s">
        <v>920</v>
      </c>
      <c r="K534" s="44">
        <f>Expenditures[[#This Row],[2019
 Total Budget]]-Expenditures[[#This Row],[Budget Adjustments]]</f>
        <v>0</v>
      </c>
      <c r="L534" s="42"/>
      <c r="M534" s="12">
        <v>0</v>
      </c>
      <c r="N534" s="12">
        <v>0</v>
      </c>
      <c r="O534" s="12">
        <v>0</v>
      </c>
      <c r="P534" s="36">
        <v>0</v>
      </c>
      <c r="Q534" s="36">
        <v>0</v>
      </c>
      <c r="R534" s="12">
        <v>0</v>
      </c>
      <c r="S534" s="12">
        <v>0</v>
      </c>
      <c r="T534" s="4" t="s">
        <v>16</v>
      </c>
      <c r="U534" s="4" t="s">
        <v>16</v>
      </c>
      <c r="V534" s="4" t="s">
        <v>16</v>
      </c>
    </row>
    <row r="535" spans="1:22" ht="11.1" customHeight="1" x14ac:dyDescent="0.2">
      <c r="A535" s="3" t="s">
        <v>1051</v>
      </c>
      <c r="B535" s="3" t="s">
        <v>1382</v>
      </c>
      <c r="C535" s="3" t="s">
        <v>953</v>
      </c>
      <c r="D535" s="3" t="s">
        <v>280</v>
      </c>
      <c r="E535" s="3" t="s">
        <v>281</v>
      </c>
      <c r="F535" s="3" t="s">
        <v>214</v>
      </c>
      <c r="G535" s="16" t="s">
        <v>1539</v>
      </c>
      <c r="H535" s="3" t="s">
        <v>954</v>
      </c>
      <c r="I535" s="3" t="s">
        <v>303</v>
      </c>
      <c r="J535" s="3" t="s">
        <v>304</v>
      </c>
      <c r="K535" s="44">
        <f>Expenditures[[#This Row],[2019
 Total Budget]]-Expenditures[[#This Row],[Budget Adjustments]]</f>
        <v>199</v>
      </c>
      <c r="L535" s="42"/>
      <c r="M535" s="12">
        <v>199</v>
      </c>
      <c r="N535" s="12">
        <v>0</v>
      </c>
      <c r="O535" s="12">
        <v>0</v>
      </c>
      <c r="P535" s="36">
        <v>0</v>
      </c>
      <c r="Q535" s="36">
        <v>302.23</v>
      </c>
      <c r="R535" s="12">
        <v>0</v>
      </c>
      <c r="S535" s="12">
        <v>187.56</v>
      </c>
      <c r="T535" s="4" t="s">
        <v>16</v>
      </c>
      <c r="U535" s="4" t="s">
        <v>16</v>
      </c>
      <c r="V535" s="4" t="s">
        <v>16</v>
      </c>
    </row>
    <row r="536" spans="1:22" ht="11.1" customHeight="1" x14ac:dyDescent="0.2">
      <c r="A536" s="3" t="s">
        <v>1051</v>
      </c>
      <c r="B536" s="3" t="s">
        <v>1383</v>
      </c>
      <c r="C536" s="3" t="s">
        <v>1384</v>
      </c>
      <c r="D536" s="3" t="s">
        <v>280</v>
      </c>
      <c r="E536" s="3" t="s">
        <v>281</v>
      </c>
      <c r="F536" s="3" t="s">
        <v>214</v>
      </c>
      <c r="G536" s="16" t="s">
        <v>1539</v>
      </c>
      <c r="H536" s="3" t="s">
        <v>954</v>
      </c>
      <c r="I536" s="3" t="s">
        <v>303</v>
      </c>
      <c r="J536" s="3" t="s">
        <v>913</v>
      </c>
      <c r="K536" s="44">
        <f>Expenditures[[#This Row],[2019
 Total Budget]]-Expenditures[[#This Row],[Budget Adjustments]]</f>
        <v>2600</v>
      </c>
      <c r="L536" s="42"/>
      <c r="M536" s="12">
        <v>2600</v>
      </c>
      <c r="N536" s="12">
        <v>0</v>
      </c>
      <c r="O536" s="12">
        <v>0</v>
      </c>
      <c r="P536" s="36">
        <v>0</v>
      </c>
      <c r="Q536" s="36">
        <v>3950.75</v>
      </c>
      <c r="R536" s="12">
        <v>0</v>
      </c>
      <c r="S536" s="12">
        <v>2451.98</v>
      </c>
      <c r="T536" s="4" t="s">
        <v>16</v>
      </c>
      <c r="U536" s="4" t="s">
        <v>16</v>
      </c>
      <c r="V536" s="4" t="s">
        <v>16</v>
      </c>
    </row>
    <row r="537" spans="1:22" ht="11.1" customHeight="1" x14ac:dyDescent="0.2">
      <c r="A537" s="3" t="s">
        <v>1051</v>
      </c>
      <c r="B537" s="3" t="s">
        <v>1385</v>
      </c>
      <c r="C537" s="3" t="s">
        <v>1386</v>
      </c>
      <c r="D537" s="3" t="s">
        <v>280</v>
      </c>
      <c r="E537" s="3" t="s">
        <v>281</v>
      </c>
      <c r="F537" s="3" t="s">
        <v>214</v>
      </c>
      <c r="G537" s="16" t="s">
        <v>1539</v>
      </c>
      <c r="H537" s="3" t="s">
        <v>954</v>
      </c>
      <c r="I537" s="3" t="s">
        <v>303</v>
      </c>
      <c r="J537" s="3" t="s">
        <v>959</v>
      </c>
      <c r="K537" s="44">
        <f>Expenditures[[#This Row],[2019
 Total Budget]]-Expenditures[[#This Row],[Budget Adjustments]]</f>
        <v>0</v>
      </c>
      <c r="L537" s="42"/>
      <c r="M537" s="12">
        <v>0</v>
      </c>
      <c r="N537" s="12">
        <v>0</v>
      </c>
      <c r="O537" s="12">
        <v>0</v>
      </c>
      <c r="P537" s="36">
        <v>0</v>
      </c>
      <c r="Q537" s="36">
        <v>0</v>
      </c>
      <c r="R537" s="12">
        <v>0</v>
      </c>
      <c r="S537" s="12">
        <v>0</v>
      </c>
      <c r="T537" s="4" t="s">
        <v>16</v>
      </c>
      <c r="U537" s="4" t="s">
        <v>16</v>
      </c>
      <c r="V537" s="4" t="s">
        <v>16</v>
      </c>
    </row>
    <row r="538" spans="1:22" ht="11.1" customHeight="1" x14ac:dyDescent="0.2">
      <c r="A538" s="3" t="s">
        <v>1051</v>
      </c>
      <c r="B538" s="3" t="s">
        <v>1387</v>
      </c>
      <c r="C538" s="3" t="s">
        <v>1388</v>
      </c>
      <c r="D538" s="3" t="s">
        <v>280</v>
      </c>
      <c r="E538" s="3" t="s">
        <v>281</v>
      </c>
      <c r="F538" s="3" t="s">
        <v>214</v>
      </c>
      <c r="G538" s="16" t="s">
        <v>1539</v>
      </c>
      <c r="H538" s="3" t="s">
        <v>954</v>
      </c>
      <c r="I538" s="3" t="s">
        <v>303</v>
      </c>
      <c r="J538" s="3" t="s">
        <v>1389</v>
      </c>
      <c r="K538" s="44">
        <f>Expenditures[[#This Row],[2019
 Total Budget]]-Expenditures[[#This Row],[Budget Adjustments]]</f>
        <v>0</v>
      </c>
      <c r="L538" s="42"/>
      <c r="M538" s="12">
        <v>0</v>
      </c>
      <c r="N538" s="12">
        <v>0</v>
      </c>
      <c r="O538" s="12">
        <v>0</v>
      </c>
      <c r="P538" s="36">
        <v>0</v>
      </c>
      <c r="Q538" s="36">
        <v>0</v>
      </c>
      <c r="R538" s="12">
        <v>0</v>
      </c>
      <c r="S538" s="12">
        <v>0</v>
      </c>
      <c r="T538" s="4" t="s">
        <v>16</v>
      </c>
      <c r="U538" s="4" t="s">
        <v>16</v>
      </c>
      <c r="V538" s="4" t="s">
        <v>16</v>
      </c>
    </row>
    <row r="539" spans="1:22" ht="11.1" customHeight="1" x14ac:dyDescent="0.2">
      <c r="A539" s="3" t="s">
        <v>1051</v>
      </c>
      <c r="B539" s="3" t="s">
        <v>1390</v>
      </c>
      <c r="C539" s="3" t="s">
        <v>961</v>
      </c>
      <c r="D539" s="3" t="s">
        <v>280</v>
      </c>
      <c r="E539" s="3" t="s">
        <v>281</v>
      </c>
      <c r="F539" s="3" t="s">
        <v>214</v>
      </c>
      <c r="G539" s="16" t="s">
        <v>1542</v>
      </c>
      <c r="H539" s="3" t="s">
        <v>962</v>
      </c>
      <c r="I539" s="3" t="s">
        <v>963</v>
      </c>
      <c r="J539" s="3" t="s">
        <v>964</v>
      </c>
      <c r="K539" s="44">
        <f>Expenditures[[#This Row],[2019
 Total Budget]]-Expenditures[[#This Row],[Budget Adjustments]]</f>
        <v>356400</v>
      </c>
      <c r="L539" s="42"/>
      <c r="M539" s="12">
        <v>356400</v>
      </c>
      <c r="N539" s="12">
        <v>0</v>
      </c>
      <c r="O539" s="12">
        <v>0</v>
      </c>
      <c r="P539" s="36">
        <v>0</v>
      </c>
      <c r="Q539" s="36">
        <v>352000</v>
      </c>
      <c r="R539" s="12">
        <v>0</v>
      </c>
      <c r="S539" s="12">
        <v>372000</v>
      </c>
      <c r="T539" s="4" t="s">
        <v>16</v>
      </c>
      <c r="U539" s="4" t="s">
        <v>16</v>
      </c>
      <c r="V539" s="4" t="s">
        <v>16</v>
      </c>
    </row>
    <row r="540" spans="1:22" ht="11.1" customHeight="1" x14ac:dyDescent="0.2">
      <c r="A540" s="3" t="s">
        <v>1051</v>
      </c>
      <c r="B540" s="3" t="s">
        <v>1391</v>
      </c>
      <c r="C540" s="3" t="s">
        <v>966</v>
      </c>
      <c r="D540" s="3" t="s">
        <v>280</v>
      </c>
      <c r="E540" s="3" t="s">
        <v>281</v>
      </c>
      <c r="F540" s="3" t="s">
        <v>214</v>
      </c>
      <c r="G540" s="16" t="s">
        <v>1542</v>
      </c>
      <c r="H540" s="3" t="s">
        <v>962</v>
      </c>
      <c r="I540" s="3" t="s">
        <v>967</v>
      </c>
      <c r="J540" s="3" t="s">
        <v>968</v>
      </c>
      <c r="K540" s="44">
        <f>Expenditures[[#This Row],[2019
 Total Budget]]-Expenditures[[#This Row],[Budget Adjustments]]</f>
        <v>150356</v>
      </c>
      <c r="L540" s="42"/>
      <c r="M540" s="12">
        <v>150356</v>
      </c>
      <c r="N540" s="12">
        <v>0</v>
      </c>
      <c r="O540" s="12">
        <v>0</v>
      </c>
      <c r="P540" s="36">
        <v>0</v>
      </c>
      <c r="Q540" s="36">
        <v>159875.51</v>
      </c>
      <c r="R540" s="12">
        <v>0</v>
      </c>
      <c r="S540" s="12">
        <v>175654.44</v>
      </c>
      <c r="T540" s="4" t="s">
        <v>16</v>
      </c>
      <c r="U540" s="4" t="s">
        <v>16</v>
      </c>
      <c r="V540" s="4" t="s">
        <v>16</v>
      </c>
    </row>
    <row r="541" spans="1:22" ht="11.1" customHeight="1" x14ac:dyDescent="0.2">
      <c r="A541" s="3" t="s">
        <v>1051</v>
      </c>
      <c r="B541" s="3" t="s">
        <v>1392</v>
      </c>
      <c r="C541" s="3" t="s">
        <v>1393</v>
      </c>
      <c r="D541" s="3" t="s">
        <v>280</v>
      </c>
      <c r="E541" s="3" t="s">
        <v>281</v>
      </c>
      <c r="F541" s="3" t="s">
        <v>214</v>
      </c>
      <c r="G541" s="16" t="s">
        <v>1540</v>
      </c>
      <c r="H541" s="3" t="s">
        <v>971</v>
      </c>
      <c r="I541" s="3" t="s">
        <v>972</v>
      </c>
      <c r="J541" s="3" t="s">
        <v>976</v>
      </c>
      <c r="K541" s="44">
        <f>Expenditures[[#This Row],[2019
 Total Budget]]-Expenditures[[#This Row],[Budget Adjustments]]</f>
        <v>400000</v>
      </c>
      <c r="L541" s="42"/>
      <c r="M541" s="12">
        <v>400000</v>
      </c>
      <c r="N541" s="12">
        <v>100000</v>
      </c>
      <c r="O541" s="12">
        <v>0</v>
      </c>
      <c r="P541" s="36">
        <v>100000</v>
      </c>
      <c r="Q541" s="36">
        <v>400000</v>
      </c>
      <c r="R541" s="12">
        <v>100000</v>
      </c>
      <c r="S541" s="12">
        <v>400000</v>
      </c>
      <c r="T541" s="4" t="s">
        <v>16</v>
      </c>
      <c r="U541" s="4" t="s">
        <v>16</v>
      </c>
      <c r="V541" s="4" t="s">
        <v>16</v>
      </c>
    </row>
    <row r="542" spans="1:22" ht="11.1" customHeight="1" x14ac:dyDescent="0.2">
      <c r="A542" s="3" t="s">
        <v>1051</v>
      </c>
      <c r="B542" s="3" t="s">
        <v>1394</v>
      </c>
      <c r="C542" s="3" t="s">
        <v>1395</v>
      </c>
      <c r="D542" s="3" t="s">
        <v>280</v>
      </c>
      <c r="E542" s="3" t="s">
        <v>281</v>
      </c>
      <c r="F542" s="3" t="s">
        <v>214</v>
      </c>
      <c r="G542" s="16" t="s">
        <v>1540</v>
      </c>
      <c r="H542" s="3" t="s">
        <v>971</v>
      </c>
      <c r="I542" s="3" t="s">
        <v>972</v>
      </c>
      <c r="J542" s="3" t="s">
        <v>1396</v>
      </c>
      <c r="K542" s="44">
        <f>Expenditures[[#This Row],[2019
 Total Budget]]-Expenditures[[#This Row],[Budget Adjustments]]</f>
        <v>290000</v>
      </c>
      <c r="L542" s="42"/>
      <c r="M542" s="12">
        <v>290000</v>
      </c>
      <c r="N542" s="12">
        <v>72500</v>
      </c>
      <c r="O542" s="12">
        <v>0</v>
      </c>
      <c r="P542" s="36">
        <v>72500</v>
      </c>
      <c r="Q542" s="36">
        <v>290000</v>
      </c>
      <c r="R542" s="12">
        <v>72500</v>
      </c>
      <c r="S542" s="12">
        <v>290000</v>
      </c>
      <c r="T542" s="4" t="s">
        <v>16</v>
      </c>
      <c r="U542" s="4" t="s">
        <v>16</v>
      </c>
      <c r="V542" s="4" t="s">
        <v>16</v>
      </c>
    </row>
    <row r="543" spans="1:22" ht="11.1" customHeight="1" x14ac:dyDescent="0.2">
      <c r="A543" s="3" t="s">
        <v>1086</v>
      </c>
      <c r="B543" s="3" t="s">
        <v>1397</v>
      </c>
      <c r="C543" s="3" t="s">
        <v>460</v>
      </c>
      <c r="D543" s="3" t="s">
        <v>280</v>
      </c>
      <c r="E543" s="3" t="s">
        <v>281</v>
      </c>
      <c r="F543" s="3" t="s">
        <v>22</v>
      </c>
      <c r="G543" s="16" t="s">
        <v>1538</v>
      </c>
      <c r="H543" s="3" t="s">
        <v>461</v>
      </c>
      <c r="I543" s="3" t="s">
        <v>287</v>
      </c>
      <c r="J543" s="3" t="s">
        <v>300</v>
      </c>
      <c r="K543" s="44">
        <f>Expenditures[[#This Row],[2019
 Total Budget]]-Expenditures[[#This Row],[Budget Adjustments]]</f>
        <v>3005</v>
      </c>
      <c r="L543" s="42"/>
      <c r="M543" s="12">
        <v>3005</v>
      </c>
      <c r="N543" s="12">
        <v>0</v>
      </c>
      <c r="O543" s="12">
        <v>0</v>
      </c>
      <c r="P543" s="12">
        <v>0</v>
      </c>
      <c r="Q543" s="36">
        <v>3000</v>
      </c>
      <c r="R543" s="12">
        <v>0</v>
      </c>
      <c r="S543" s="12">
        <v>2515</v>
      </c>
      <c r="T543" s="4" t="s">
        <v>16</v>
      </c>
      <c r="U543" s="4" t="s">
        <v>16</v>
      </c>
      <c r="V543" s="4" t="s">
        <v>16</v>
      </c>
    </row>
    <row r="544" spans="1:22" ht="11.1" customHeight="1" x14ac:dyDescent="0.2">
      <c r="A544" s="3" t="s">
        <v>1086</v>
      </c>
      <c r="B544" s="3" t="s">
        <v>1398</v>
      </c>
      <c r="C544" s="3" t="s">
        <v>480</v>
      </c>
      <c r="D544" s="3" t="s">
        <v>280</v>
      </c>
      <c r="E544" s="3" t="s">
        <v>281</v>
      </c>
      <c r="F544" s="3" t="s">
        <v>22</v>
      </c>
      <c r="G544" s="16" t="s">
        <v>1538</v>
      </c>
      <c r="H544" s="3" t="s">
        <v>478</v>
      </c>
      <c r="I544" s="3" t="s">
        <v>287</v>
      </c>
      <c r="J544" s="3" t="s">
        <v>323</v>
      </c>
      <c r="K544" s="44">
        <f>Expenditures[[#This Row],[2019
 Total Budget]]-Expenditures[[#This Row],[Budget Adjustments]]</f>
        <v>9720</v>
      </c>
      <c r="L544" s="42"/>
      <c r="M544" s="12">
        <v>9720</v>
      </c>
      <c r="N544" s="12">
        <v>1240.45</v>
      </c>
      <c r="O544" s="12">
        <v>0</v>
      </c>
      <c r="P544" s="12">
        <v>948.9</v>
      </c>
      <c r="Q544" s="36">
        <v>3848.7</v>
      </c>
      <c r="R544" s="12">
        <v>0</v>
      </c>
      <c r="S544" s="12">
        <v>0</v>
      </c>
      <c r="T544" s="4" t="s">
        <v>16</v>
      </c>
      <c r="U544" s="4" t="s">
        <v>16</v>
      </c>
      <c r="V544" s="4" t="s">
        <v>16</v>
      </c>
    </row>
    <row r="545" spans="1:22" ht="11.1" customHeight="1" x14ac:dyDescent="0.2">
      <c r="A545" s="3" t="s">
        <v>1086</v>
      </c>
      <c r="B545" s="3" t="s">
        <v>1399</v>
      </c>
      <c r="C545" s="3" t="s">
        <v>482</v>
      </c>
      <c r="D545" s="3" t="s">
        <v>280</v>
      </c>
      <c r="E545" s="3" t="s">
        <v>281</v>
      </c>
      <c r="F545" s="3" t="s">
        <v>22</v>
      </c>
      <c r="G545" s="16" t="s">
        <v>1538</v>
      </c>
      <c r="H545" s="3" t="s">
        <v>483</v>
      </c>
      <c r="I545" s="3" t="s">
        <v>287</v>
      </c>
      <c r="J545" s="3" t="s">
        <v>300</v>
      </c>
      <c r="K545" s="44">
        <f>Expenditures[[#This Row],[2019
 Total Budget]]-Expenditures[[#This Row],[Budget Adjustments]]</f>
        <v>48720</v>
      </c>
      <c r="L545" s="42"/>
      <c r="M545" s="12">
        <v>48720</v>
      </c>
      <c r="N545" s="12">
        <v>0</v>
      </c>
      <c r="O545" s="12">
        <v>0</v>
      </c>
      <c r="P545" s="12">
        <v>0</v>
      </c>
      <c r="Q545" s="36">
        <v>45612</v>
      </c>
      <c r="R545" s="12">
        <v>0</v>
      </c>
      <c r="S545" s="12">
        <v>43588</v>
      </c>
      <c r="T545" s="4" t="s">
        <v>16</v>
      </c>
      <c r="U545" s="4" t="s">
        <v>16</v>
      </c>
      <c r="V545" s="4" t="s">
        <v>16</v>
      </c>
    </row>
    <row r="546" spans="1:22" ht="11.1" customHeight="1" x14ac:dyDescent="0.2">
      <c r="A546" s="3" t="s">
        <v>1086</v>
      </c>
      <c r="B546" s="3" t="s">
        <v>1400</v>
      </c>
      <c r="C546" s="3" t="s">
        <v>1247</v>
      </c>
      <c r="D546" s="3" t="s">
        <v>280</v>
      </c>
      <c r="E546" s="3" t="s">
        <v>281</v>
      </c>
      <c r="F546" s="3" t="s">
        <v>22</v>
      </c>
      <c r="G546" s="16" t="s">
        <v>1538</v>
      </c>
      <c r="H546" s="3" t="s">
        <v>1248</v>
      </c>
      <c r="I546" s="3" t="s">
        <v>287</v>
      </c>
      <c r="J546" s="3" t="s">
        <v>733</v>
      </c>
      <c r="K546" s="44">
        <f>Expenditures[[#This Row],[2019
 Total Budget]]-Expenditures[[#This Row],[Budget Adjustments]]</f>
        <v>166300.56</v>
      </c>
      <c r="L546" s="42"/>
      <c r="M546" s="12">
        <v>166300.56</v>
      </c>
      <c r="N546" s="12">
        <v>41575.25</v>
      </c>
      <c r="O546" s="12">
        <v>0</v>
      </c>
      <c r="P546" s="12">
        <v>38820</v>
      </c>
      <c r="Q546" s="36">
        <v>155280</v>
      </c>
      <c r="R546" s="12">
        <v>38727</v>
      </c>
      <c r="S546" s="12">
        <v>154908</v>
      </c>
      <c r="T546" s="4" t="s">
        <v>16</v>
      </c>
      <c r="U546" s="4" t="s">
        <v>16</v>
      </c>
      <c r="V546" s="4" t="s">
        <v>16</v>
      </c>
    </row>
    <row r="547" spans="1:22" ht="11.1" customHeight="1" x14ac:dyDescent="0.2">
      <c r="A547" s="3" t="s">
        <v>1086</v>
      </c>
      <c r="B547" s="3" t="s">
        <v>1401</v>
      </c>
      <c r="C547" s="3" t="s">
        <v>322</v>
      </c>
      <c r="D547" s="3" t="s">
        <v>280</v>
      </c>
      <c r="E547" s="3" t="s">
        <v>281</v>
      </c>
      <c r="F547" s="3" t="s">
        <v>22</v>
      </c>
      <c r="G547" s="16" t="s">
        <v>1538</v>
      </c>
      <c r="H547" s="3" t="s">
        <v>495</v>
      </c>
      <c r="I547" s="3" t="s">
        <v>287</v>
      </c>
      <c r="J547" s="3" t="s">
        <v>323</v>
      </c>
      <c r="K547" s="44">
        <f>Expenditures[[#This Row],[2019
 Total Budget]]-Expenditures[[#This Row],[Budget Adjustments]]</f>
        <v>1000</v>
      </c>
      <c r="L547" s="42">
        <v>4020</v>
      </c>
      <c r="M547" s="12">
        <v>5020</v>
      </c>
      <c r="N547" s="12">
        <v>744</v>
      </c>
      <c r="O547" s="12">
        <v>4020</v>
      </c>
      <c r="P547" s="12">
        <v>726</v>
      </c>
      <c r="Q547" s="36">
        <v>726</v>
      </c>
      <c r="R547" s="12">
        <v>696</v>
      </c>
      <c r="S547" s="12">
        <v>2676</v>
      </c>
      <c r="T547" s="4" t="s">
        <v>16</v>
      </c>
      <c r="U547" s="4" t="s">
        <v>16</v>
      </c>
      <c r="V547" s="4" t="s">
        <v>16</v>
      </c>
    </row>
    <row r="548" spans="1:22" ht="11.1" customHeight="1" x14ac:dyDescent="0.2">
      <c r="A548" s="3" t="s">
        <v>1086</v>
      </c>
      <c r="B548" s="3" t="s">
        <v>1402</v>
      </c>
      <c r="C548" s="3" t="s">
        <v>1251</v>
      </c>
      <c r="D548" s="3" t="s">
        <v>280</v>
      </c>
      <c r="E548" s="3" t="s">
        <v>281</v>
      </c>
      <c r="F548" s="3" t="s">
        <v>22</v>
      </c>
      <c r="G548" s="16" t="s">
        <v>1538</v>
      </c>
      <c r="H548" s="3" t="s">
        <v>1252</v>
      </c>
      <c r="I548" s="3" t="s">
        <v>287</v>
      </c>
      <c r="J548" s="3" t="s">
        <v>323</v>
      </c>
      <c r="K548" s="44">
        <f>Expenditures[[#This Row],[2019
 Total Budget]]-Expenditures[[#This Row],[Budget Adjustments]]</f>
        <v>0</v>
      </c>
      <c r="L548" s="42"/>
      <c r="M548" s="12">
        <v>0</v>
      </c>
      <c r="N548" s="12">
        <v>0</v>
      </c>
      <c r="O548" s="12">
        <v>0</v>
      </c>
      <c r="P548" s="12">
        <v>0</v>
      </c>
      <c r="Q548" s="36">
        <v>0</v>
      </c>
      <c r="R548" s="12">
        <v>0</v>
      </c>
      <c r="S548" s="12">
        <v>0</v>
      </c>
      <c r="T548" s="4" t="s">
        <v>16</v>
      </c>
      <c r="U548" s="4" t="s">
        <v>16</v>
      </c>
      <c r="V548" s="4" t="s">
        <v>16</v>
      </c>
    </row>
    <row r="549" spans="1:22" ht="11.1" customHeight="1" x14ac:dyDescent="0.2">
      <c r="A549" s="3" t="s">
        <v>1086</v>
      </c>
      <c r="B549" s="3" t="s">
        <v>1403</v>
      </c>
      <c r="C549" s="3" t="s">
        <v>497</v>
      </c>
      <c r="D549" s="3" t="s">
        <v>280</v>
      </c>
      <c r="E549" s="3" t="s">
        <v>281</v>
      </c>
      <c r="F549" s="3" t="s">
        <v>22</v>
      </c>
      <c r="G549" s="16" t="s">
        <v>1542</v>
      </c>
      <c r="H549" s="3" t="s">
        <v>498</v>
      </c>
      <c r="I549" s="3" t="s">
        <v>287</v>
      </c>
      <c r="J549" s="3" t="s">
        <v>300</v>
      </c>
      <c r="K549" s="44">
        <f>Expenditures[[#This Row],[2019
 Total Budget]]-Expenditures[[#This Row],[Budget Adjustments]]</f>
        <v>4150</v>
      </c>
      <c r="L549" s="42"/>
      <c r="M549" s="12">
        <v>4150</v>
      </c>
      <c r="N549" s="12">
        <v>0</v>
      </c>
      <c r="O549" s="12">
        <v>0</v>
      </c>
      <c r="P549" s="12">
        <v>0</v>
      </c>
      <c r="Q549" s="36">
        <v>2897.24</v>
      </c>
      <c r="R549" s="12">
        <v>0</v>
      </c>
      <c r="S549" s="12">
        <v>2767.64</v>
      </c>
      <c r="T549" s="4" t="s">
        <v>16</v>
      </c>
      <c r="U549" s="4" t="s">
        <v>16</v>
      </c>
      <c r="V549" s="4" t="s">
        <v>16</v>
      </c>
    </row>
    <row r="550" spans="1:22" ht="11.1" customHeight="1" x14ac:dyDescent="0.2">
      <c r="A550" s="3" t="s">
        <v>1086</v>
      </c>
      <c r="B550" s="3" t="s">
        <v>1404</v>
      </c>
      <c r="C550" s="3" t="s">
        <v>279</v>
      </c>
      <c r="D550" s="3" t="s">
        <v>280</v>
      </c>
      <c r="E550" s="3" t="s">
        <v>281</v>
      </c>
      <c r="F550" s="3" t="s">
        <v>195</v>
      </c>
      <c r="G550" s="16" t="s">
        <v>1536</v>
      </c>
      <c r="H550" s="3" t="s">
        <v>1405</v>
      </c>
      <c r="I550" s="3" t="s">
        <v>283</v>
      </c>
      <c r="J550" s="3" t="s">
        <v>284</v>
      </c>
      <c r="K550" s="44">
        <f>Expenditures[[#This Row],[2019
 Total Budget]]-Expenditures[[#This Row],[Budget Adjustments]]</f>
        <v>57986.8</v>
      </c>
      <c r="L550" s="42"/>
      <c r="M550" s="12">
        <v>57986.8</v>
      </c>
      <c r="N550" s="12">
        <v>12732.33</v>
      </c>
      <c r="O550" s="12">
        <v>0</v>
      </c>
      <c r="P550" s="12">
        <v>12695.53</v>
      </c>
      <c r="Q550" s="36">
        <v>55278.36</v>
      </c>
      <c r="R550" s="12">
        <v>12462.92</v>
      </c>
      <c r="S550" s="12">
        <v>54005.97</v>
      </c>
      <c r="T550" s="4" t="s">
        <v>16</v>
      </c>
      <c r="U550" s="4" t="s">
        <v>16</v>
      </c>
      <c r="V550" s="4" t="s">
        <v>16</v>
      </c>
    </row>
    <row r="551" spans="1:22" ht="11.1" customHeight="1" x14ac:dyDescent="0.2">
      <c r="A551" s="3" t="s">
        <v>1086</v>
      </c>
      <c r="B551" s="3" t="s">
        <v>1406</v>
      </c>
      <c r="C551" s="3" t="s">
        <v>426</v>
      </c>
      <c r="D551" s="3" t="s">
        <v>280</v>
      </c>
      <c r="E551" s="3" t="s">
        <v>281</v>
      </c>
      <c r="F551" s="3" t="s">
        <v>195</v>
      </c>
      <c r="G551" s="16" t="s">
        <v>1536</v>
      </c>
      <c r="H551" s="3" t="s">
        <v>1405</v>
      </c>
      <c r="I551" s="3" t="s">
        <v>283</v>
      </c>
      <c r="J551" s="3" t="s">
        <v>428</v>
      </c>
      <c r="K551" s="44">
        <f>Expenditures[[#This Row],[2019
 Total Budget]]-Expenditures[[#This Row],[Budget Adjustments]]</f>
        <v>115466.4</v>
      </c>
      <c r="L551" s="42"/>
      <c r="M551" s="12">
        <v>115466.4</v>
      </c>
      <c r="N551" s="12">
        <v>23816.400000000001</v>
      </c>
      <c r="O551" s="12">
        <v>0</v>
      </c>
      <c r="P551" s="12">
        <v>23464.31</v>
      </c>
      <c r="Q551" s="36">
        <v>99550.99</v>
      </c>
      <c r="R551" s="12">
        <v>22515.84</v>
      </c>
      <c r="S551" s="12">
        <v>98706.82</v>
      </c>
      <c r="T551" s="4" t="s">
        <v>16</v>
      </c>
      <c r="U551" s="4" t="s">
        <v>16</v>
      </c>
      <c r="V551" s="4" t="s">
        <v>16</v>
      </c>
    </row>
    <row r="552" spans="1:22" ht="11.1" customHeight="1" x14ac:dyDescent="0.2">
      <c r="A552" s="3" t="s">
        <v>1086</v>
      </c>
      <c r="B552" s="3" t="s">
        <v>1407</v>
      </c>
      <c r="C552" s="3" t="s">
        <v>329</v>
      </c>
      <c r="D552" s="3" t="s">
        <v>280</v>
      </c>
      <c r="E552" s="3" t="s">
        <v>281</v>
      </c>
      <c r="F552" s="3" t="s">
        <v>195</v>
      </c>
      <c r="G552" s="16" t="s">
        <v>1536</v>
      </c>
      <c r="H552" s="3" t="s">
        <v>1405</v>
      </c>
      <c r="I552" s="3" t="s">
        <v>283</v>
      </c>
      <c r="J552" s="3" t="s">
        <v>330</v>
      </c>
      <c r="K552" s="44">
        <f>Expenditures[[#This Row],[2019
 Total Budget]]-Expenditures[[#This Row],[Budget Adjustments]]</f>
        <v>5745</v>
      </c>
      <c r="L552" s="42"/>
      <c r="M552" s="12">
        <v>5745</v>
      </c>
      <c r="N552" s="12">
        <v>644.11</v>
      </c>
      <c r="O552" s="12">
        <v>0</v>
      </c>
      <c r="P552" s="12">
        <v>751.42</v>
      </c>
      <c r="Q552" s="36">
        <v>4360.47</v>
      </c>
      <c r="R552" s="12">
        <v>387.16</v>
      </c>
      <c r="S552" s="12">
        <v>6625.95</v>
      </c>
      <c r="T552" s="4" t="s">
        <v>16</v>
      </c>
      <c r="U552" s="4" t="s">
        <v>16</v>
      </c>
      <c r="V552" s="4" t="s">
        <v>16</v>
      </c>
    </row>
    <row r="553" spans="1:22" ht="11.1" customHeight="1" x14ac:dyDescent="0.2">
      <c r="A553" s="3" t="s">
        <v>1086</v>
      </c>
      <c r="B553" s="3" t="s">
        <v>1408</v>
      </c>
      <c r="C553" s="3" t="s">
        <v>695</v>
      </c>
      <c r="D553" s="3" t="s">
        <v>280</v>
      </c>
      <c r="E553" s="3" t="s">
        <v>281</v>
      </c>
      <c r="F553" s="3" t="s">
        <v>195</v>
      </c>
      <c r="G553" s="16" t="s">
        <v>1536</v>
      </c>
      <c r="H553" s="3" t="s">
        <v>1405</v>
      </c>
      <c r="I553" s="3" t="s">
        <v>283</v>
      </c>
      <c r="J553" s="3" t="s">
        <v>696</v>
      </c>
      <c r="K553" s="44">
        <f>Expenditures[[#This Row],[2019
 Total Budget]]-Expenditures[[#This Row],[Budget Adjustments]]</f>
        <v>7935</v>
      </c>
      <c r="L553" s="42"/>
      <c r="M553" s="12">
        <v>7935</v>
      </c>
      <c r="N553" s="12">
        <v>2903.25</v>
      </c>
      <c r="O553" s="12">
        <v>0</v>
      </c>
      <c r="P553" s="12">
        <v>1223.7</v>
      </c>
      <c r="Q553" s="36">
        <v>7374</v>
      </c>
      <c r="R553" s="12">
        <v>3133.38</v>
      </c>
      <c r="S553" s="12">
        <v>8504.58</v>
      </c>
      <c r="T553" s="4" t="s">
        <v>16</v>
      </c>
      <c r="U553" s="4" t="s">
        <v>16</v>
      </c>
      <c r="V553" s="4" t="s">
        <v>16</v>
      </c>
    </row>
    <row r="554" spans="1:22" ht="11.1" customHeight="1" x14ac:dyDescent="0.2">
      <c r="A554" s="3" t="s">
        <v>1086</v>
      </c>
      <c r="B554" s="3" t="s">
        <v>1409</v>
      </c>
      <c r="C554" s="3" t="s">
        <v>310</v>
      </c>
      <c r="D554" s="3" t="s">
        <v>280</v>
      </c>
      <c r="E554" s="3" t="s">
        <v>281</v>
      </c>
      <c r="F554" s="3" t="s">
        <v>195</v>
      </c>
      <c r="G554" s="16" t="s">
        <v>1536</v>
      </c>
      <c r="H554" s="3" t="s">
        <v>1405</v>
      </c>
      <c r="I554" s="3" t="s">
        <v>283</v>
      </c>
      <c r="J554" s="3" t="s">
        <v>311</v>
      </c>
      <c r="K554" s="44">
        <f>Expenditures[[#This Row],[2019
 Total Budget]]-Expenditures[[#This Row],[Budget Adjustments]]</f>
        <v>2940</v>
      </c>
      <c r="L554" s="42"/>
      <c r="M554" s="12">
        <v>2940</v>
      </c>
      <c r="N554" s="12">
        <v>0</v>
      </c>
      <c r="O554" s="12">
        <v>0</v>
      </c>
      <c r="P554" s="12">
        <v>0</v>
      </c>
      <c r="Q554" s="36">
        <v>3184.28</v>
      </c>
      <c r="R554" s="12">
        <v>0</v>
      </c>
      <c r="S554" s="12">
        <v>2740</v>
      </c>
      <c r="T554" s="4" t="s">
        <v>16</v>
      </c>
      <c r="U554" s="4" t="s">
        <v>16</v>
      </c>
      <c r="V554" s="4" t="s">
        <v>16</v>
      </c>
    </row>
    <row r="555" spans="1:22" ht="11.1" customHeight="1" x14ac:dyDescent="0.2">
      <c r="A555" s="3" t="s">
        <v>1086</v>
      </c>
      <c r="B555" s="3" t="s">
        <v>1410</v>
      </c>
      <c r="C555" s="3" t="s">
        <v>446</v>
      </c>
      <c r="D555" s="3" t="s">
        <v>280</v>
      </c>
      <c r="E555" s="3" t="s">
        <v>281</v>
      </c>
      <c r="F555" s="3" t="s">
        <v>195</v>
      </c>
      <c r="G555" s="16" t="s">
        <v>1536</v>
      </c>
      <c r="H555" s="3" t="s">
        <v>1405</v>
      </c>
      <c r="I555" s="3" t="s">
        <v>283</v>
      </c>
      <c r="J555" s="3" t="s">
        <v>447</v>
      </c>
      <c r="K555" s="44">
        <f>Expenditures[[#This Row],[2019
 Total Budget]]-Expenditures[[#This Row],[Budget Adjustments]]</f>
        <v>626.4</v>
      </c>
      <c r="L555" s="42"/>
      <c r="M555" s="12">
        <v>626.4</v>
      </c>
      <c r="N555" s="12">
        <v>30.4</v>
      </c>
      <c r="O555" s="12">
        <v>0</v>
      </c>
      <c r="P555" s="12">
        <v>192</v>
      </c>
      <c r="Q555" s="36">
        <v>692</v>
      </c>
      <c r="R555" s="12">
        <v>192</v>
      </c>
      <c r="S555" s="12">
        <v>832</v>
      </c>
      <c r="T555" s="4" t="s">
        <v>16</v>
      </c>
      <c r="U555" s="4" t="s">
        <v>16</v>
      </c>
      <c r="V555" s="4" t="s">
        <v>16</v>
      </c>
    </row>
    <row r="556" spans="1:22" ht="11.1" customHeight="1" x14ac:dyDescent="0.2">
      <c r="A556" s="3" t="s">
        <v>1086</v>
      </c>
      <c r="B556" s="3" t="s">
        <v>1411</v>
      </c>
      <c r="C556" s="3" t="s">
        <v>333</v>
      </c>
      <c r="D556" s="3" t="s">
        <v>280</v>
      </c>
      <c r="E556" s="3" t="s">
        <v>281</v>
      </c>
      <c r="F556" s="3" t="s">
        <v>195</v>
      </c>
      <c r="G556" s="16" t="s">
        <v>1536</v>
      </c>
      <c r="H556" s="3" t="s">
        <v>1405</v>
      </c>
      <c r="I556" s="3" t="s">
        <v>334</v>
      </c>
      <c r="J556" s="3" t="s">
        <v>335</v>
      </c>
      <c r="K556" s="44">
        <f>Expenditures[[#This Row],[2019
 Total Budget]]-Expenditures[[#This Row],[Budget Adjustments]]</f>
        <v>10000</v>
      </c>
      <c r="L556" s="42"/>
      <c r="M556" s="12">
        <v>10000</v>
      </c>
      <c r="N556" s="12">
        <v>3318</v>
      </c>
      <c r="O556" s="12">
        <v>0</v>
      </c>
      <c r="P556" s="12">
        <v>0</v>
      </c>
      <c r="Q556" s="36">
        <v>0</v>
      </c>
      <c r="R556" s="12">
        <v>0</v>
      </c>
      <c r="S556" s="12">
        <v>16452.099999999999</v>
      </c>
      <c r="T556" s="4" t="s">
        <v>16</v>
      </c>
      <c r="U556" s="4" t="s">
        <v>16</v>
      </c>
      <c r="V556" s="4" t="s">
        <v>16</v>
      </c>
    </row>
    <row r="557" spans="1:22" ht="11.1" customHeight="1" x14ac:dyDescent="0.2">
      <c r="A557" s="3" t="s">
        <v>1086</v>
      </c>
      <c r="B557" s="3" t="s">
        <v>1412</v>
      </c>
      <c r="C557" s="3" t="s">
        <v>399</v>
      </c>
      <c r="D557" s="3" t="s">
        <v>280</v>
      </c>
      <c r="E557" s="3" t="s">
        <v>281</v>
      </c>
      <c r="F557" s="3" t="s">
        <v>195</v>
      </c>
      <c r="G557" s="16" t="s">
        <v>1536</v>
      </c>
      <c r="H557" s="3" t="s">
        <v>1405</v>
      </c>
      <c r="I557" s="3" t="s">
        <v>287</v>
      </c>
      <c r="J557" s="3" t="s">
        <v>400</v>
      </c>
      <c r="K557" s="44">
        <f>Expenditures[[#This Row],[2019
 Total Budget]]-Expenditures[[#This Row],[Budget Adjustments]]</f>
        <v>7850</v>
      </c>
      <c r="L557" s="42"/>
      <c r="M557" s="12">
        <v>7850</v>
      </c>
      <c r="N557" s="12">
        <v>864.88</v>
      </c>
      <c r="O557" s="12">
        <v>0</v>
      </c>
      <c r="P557" s="12">
        <v>894.59</v>
      </c>
      <c r="Q557" s="36">
        <v>4516.95</v>
      </c>
      <c r="R557" s="12">
        <v>788.14</v>
      </c>
      <c r="S557" s="12">
        <v>3804.36</v>
      </c>
      <c r="T557" s="4" t="s">
        <v>16</v>
      </c>
      <c r="U557" s="4" t="s">
        <v>16</v>
      </c>
      <c r="V557" s="4" t="s">
        <v>16</v>
      </c>
    </row>
    <row r="558" spans="1:22" ht="11.1" customHeight="1" x14ac:dyDescent="0.2">
      <c r="A558" s="3" t="s">
        <v>1086</v>
      </c>
      <c r="B558" s="3" t="s">
        <v>1413</v>
      </c>
      <c r="C558" s="3" t="s">
        <v>349</v>
      </c>
      <c r="D558" s="3" t="s">
        <v>280</v>
      </c>
      <c r="E558" s="3" t="s">
        <v>281</v>
      </c>
      <c r="F558" s="3" t="s">
        <v>195</v>
      </c>
      <c r="G558" s="16" t="s">
        <v>1536</v>
      </c>
      <c r="H558" s="3" t="s">
        <v>1405</v>
      </c>
      <c r="I558" s="3" t="s">
        <v>287</v>
      </c>
      <c r="J558" s="3" t="s">
        <v>350</v>
      </c>
      <c r="K558" s="44">
        <f>Expenditures[[#This Row],[2019
 Total Budget]]-Expenditures[[#This Row],[Budget Adjustments]]</f>
        <v>8000</v>
      </c>
      <c r="L558" s="42"/>
      <c r="M558" s="12">
        <v>8000</v>
      </c>
      <c r="N558" s="12">
        <v>952.34</v>
      </c>
      <c r="O558" s="12">
        <v>0</v>
      </c>
      <c r="P558" s="12">
        <v>713.01</v>
      </c>
      <c r="Q558" s="36">
        <v>7807.24</v>
      </c>
      <c r="R558" s="12">
        <v>195.66</v>
      </c>
      <c r="S558" s="12">
        <v>4915.34</v>
      </c>
      <c r="T558" s="4" t="s">
        <v>16</v>
      </c>
      <c r="U558" s="4" t="s">
        <v>16</v>
      </c>
      <c r="V558" s="4" t="s">
        <v>16</v>
      </c>
    </row>
    <row r="559" spans="1:22" ht="11.1" customHeight="1" x14ac:dyDescent="0.2">
      <c r="A559" s="3" t="s">
        <v>1086</v>
      </c>
      <c r="B559" s="3" t="s">
        <v>1414</v>
      </c>
      <c r="C559" s="3" t="s">
        <v>407</v>
      </c>
      <c r="D559" s="3" t="s">
        <v>280</v>
      </c>
      <c r="E559" s="3" t="s">
        <v>281</v>
      </c>
      <c r="F559" s="3" t="s">
        <v>195</v>
      </c>
      <c r="G559" s="16" t="s">
        <v>1536</v>
      </c>
      <c r="H559" s="3" t="s">
        <v>1405</v>
      </c>
      <c r="I559" s="3" t="s">
        <v>287</v>
      </c>
      <c r="J559" s="3" t="s">
        <v>408</v>
      </c>
      <c r="K559" s="44">
        <f>Expenditures[[#This Row],[2019
 Total Budget]]-Expenditures[[#This Row],[Budget Adjustments]]</f>
        <v>600</v>
      </c>
      <c r="L559" s="42"/>
      <c r="M559" s="12">
        <v>600</v>
      </c>
      <c r="N559" s="12">
        <v>0</v>
      </c>
      <c r="O559" s="12">
        <v>0</v>
      </c>
      <c r="P559" s="12">
        <v>0</v>
      </c>
      <c r="Q559" s="36">
        <v>190</v>
      </c>
      <c r="R559" s="12">
        <v>0</v>
      </c>
      <c r="S559" s="12">
        <v>0</v>
      </c>
      <c r="T559" s="4" t="s">
        <v>16</v>
      </c>
      <c r="U559" s="4" t="s">
        <v>16</v>
      </c>
      <c r="V559" s="4" t="s">
        <v>16</v>
      </c>
    </row>
    <row r="560" spans="1:22" ht="11.1" customHeight="1" x14ac:dyDescent="0.2">
      <c r="A560" s="3" t="s">
        <v>1086</v>
      </c>
      <c r="B560" s="3" t="s">
        <v>1415</v>
      </c>
      <c r="C560" s="3" t="s">
        <v>286</v>
      </c>
      <c r="D560" s="3" t="s">
        <v>280</v>
      </c>
      <c r="E560" s="3" t="s">
        <v>281</v>
      </c>
      <c r="F560" s="3" t="s">
        <v>195</v>
      </c>
      <c r="G560" s="16" t="s">
        <v>1536</v>
      </c>
      <c r="H560" s="3" t="s">
        <v>1405</v>
      </c>
      <c r="I560" s="3" t="s">
        <v>287</v>
      </c>
      <c r="J560" s="3" t="s">
        <v>288</v>
      </c>
      <c r="K560" s="44">
        <f>Expenditures[[#This Row],[2019
 Total Budget]]-Expenditures[[#This Row],[Budget Adjustments]]</f>
        <v>100</v>
      </c>
      <c r="L560" s="42"/>
      <c r="M560" s="12">
        <v>100</v>
      </c>
      <c r="N560" s="12">
        <v>0</v>
      </c>
      <c r="O560" s="12">
        <v>0</v>
      </c>
      <c r="P560" s="12">
        <v>0</v>
      </c>
      <c r="Q560" s="36">
        <v>86.34</v>
      </c>
      <c r="R560" s="12">
        <v>0</v>
      </c>
      <c r="S560" s="12">
        <v>52.96</v>
      </c>
      <c r="T560" s="4" t="s">
        <v>16</v>
      </c>
      <c r="U560" s="4" t="s">
        <v>16</v>
      </c>
      <c r="V560" s="4" t="s">
        <v>16</v>
      </c>
    </row>
    <row r="561" spans="1:22" ht="11.1" customHeight="1" x14ac:dyDescent="0.2">
      <c r="A561" s="3" t="s">
        <v>1086</v>
      </c>
      <c r="B561" s="3" t="s">
        <v>1416</v>
      </c>
      <c r="C561" s="3" t="s">
        <v>411</v>
      </c>
      <c r="D561" s="3" t="s">
        <v>280</v>
      </c>
      <c r="E561" s="3" t="s">
        <v>281</v>
      </c>
      <c r="F561" s="3" t="s">
        <v>195</v>
      </c>
      <c r="G561" s="16" t="s">
        <v>1536</v>
      </c>
      <c r="H561" s="3" t="s">
        <v>1405</v>
      </c>
      <c r="I561" s="3" t="s">
        <v>287</v>
      </c>
      <c r="J561" s="3" t="s">
        <v>412</v>
      </c>
      <c r="K561" s="44">
        <f>Expenditures[[#This Row],[2019
 Total Budget]]-Expenditures[[#This Row],[Budget Adjustments]]</f>
        <v>12320</v>
      </c>
      <c r="L561" s="42"/>
      <c r="M561" s="12">
        <v>12320</v>
      </c>
      <c r="N561" s="12">
        <v>2014.26</v>
      </c>
      <c r="O561" s="12">
        <v>0</v>
      </c>
      <c r="P561" s="12">
        <v>2881.79</v>
      </c>
      <c r="Q561" s="36">
        <v>9497.0499999999993</v>
      </c>
      <c r="R561" s="12">
        <v>2175.9699999999998</v>
      </c>
      <c r="S561" s="12">
        <v>10777.88</v>
      </c>
      <c r="T561" s="4" t="s">
        <v>16</v>
      </c>
      <c r="U561" s="4" t="s">
        <v>16</v>
      </c>
      <c r="V561" s="4" t="s">
        <v>16</v>
      </c>
    </row>
    <row r="562" spans="1:22" ht="11.1" customHeight="1" x14ac:dyDescent="0.2">
      <c r="A562" s="3" t="s">
        <v>1086</v>
      </c>
      <c r="B562" s="3" t="s">
        <v>1417</v>
      </c>
      <c r="C562" s="3" t="s">
        <v>314</v>
      </c>
      <c r="D562" s="3" t="s">
        <v>280</v>
      </c>
      <c r="E562" s="3" t="s">
        <v>281</v>
      </c>
      <c r="F562" s="3" t="s">
        <v>195</v>
      </c>
      <c r="G562" s="16" t="s">
        <v>1536</v>
      </c>
      <c r="H562" s="3" t="s">
        <v>1405</v>
      </c>
      <c r="I562" s="3" t="s">
        <v>287</v>
      </c>
      <c r="J562" s="3" t="s">
        <v>291</v>
      </c>
      <c r="K562" s="44">
        <f>Expenditures[[#This Row],[2019
 Total Budget]]-Expenditures[[#This Row],[Budget Adjustments]]</f>
        <v>1320</v>
      </c>
      <c r="L562" s="42"/>
      <c r="M562" s="12">
        <v>1320</v>
      </c>
      <c r="N562" s="12">
        <v>136.82</v>
      </c>
      <c r="O562" s="12">
        <v>0</v>
      </c>
      <c r="P562" s="12">
        <v>145.38999999999999</v>
      </c>
      <c r="Q562" s="36">
        <v>524.66999999999996</v>
      </c>
      <c r="R562" s="12">
        <v>56.05</v>
      </c>
      <c r="S562" s="12">
        <v>226.87</v>
      </c>
      <c r="T562" s="4" t="s">
        <v>16</v>
      </c>
      <c r="U562" s="4" t="s">
        <v>16</v>
      </c>
      <c r="V562" s="4" t="s">
        <v>16</v>
      </c>
    </row>
    <row r="563" spans="1:22" ht="11.1" customHeight="1" x14ac:dyDescent="0.2">
      <c r="A563" s="3" t="s">
        <v>1086</v>
      </c>
      <c r="B563" s="3" t="s">
        <v>1418</v>
      </c>
      <c r="C563" s="3" t="s">
        <v>293</v>
      </c>
      <c r="D563" s="3" t="s">
        <v>280</v>
      </c>
      <c r="E563" s="3" t="s">
        <v>281</v>
      </c>
      <c r="F563" s="3" t="s">
        <v>195</v>
      </c>
      <c r="G563" s="16" t="s">
        <v>1536</v>
      </c>
      <c r="H563" s="3" t="s">
        <v>1405</v>
      </c>
      <c r="I563" s="3" t="s">
        <v>287</v>
      </c>
      <c r="J563" s="3" t="s">
        <v>294</v>
      </c>
      <c r="K563" s="44">
        <f>Expenditures[[#This Row],[2019
 Total Budget]]-Expenditures[[#This Row],[Budget Adjustments]]</f>
        <v>35900</v>
      </c>
      <c r="L563" s="42"/>
      <c r="M563" s="12">
        <v>35900</v>
      </c>
      <c r="N563" s="12">
        <v>0</v>
      </c>
      <c r="O563" s="12">
        <v>0</v>
      </c>
      <c r="P563" s="12">
        <v>0</v>
      </c>
      <c r="Q563" s="36">
        <v>2500</v>
      </c>
      <c r="R563" s="12">
        <v>1099.8399999999999</v>
      </c>
      <c r="S563" s="12">
        <v>12615.99</v>
      </c>
      <c r="T563" s="4" t="s">
        <v>16</v>
      </c>
      <c r="U563" s="4" t="s">
        <v>16</v>
      </c>
      <c r="V563" s="4" t="s">
        <v>16</v>
      </c>
    </row>
    <row r="564" spans="1:22" ht="11.1" customHeight="1" x14ac:dyDescent="0.2">
      <c r="A564" s="3" t="s">
        <v>1086</v>
      </c>
      <c r="B564" s="3" t="s">
        <v>1419</v>
      </c>
      <c r="C564" s="3" t="s">
        <v>416</v>
      </c>
      <c r="D564" s="3" t="s">
        <v>280</v>
      </c>
      <c r="E564" s="3" t="s">
        <v>281</v>
      </c>
      <c r="F564" s="3" t="s">
        <v>195</v>
      </c>
      <c r="G564" s="16" t="s">
        <v>1536</v>
      </c>
      <c r="H564" s="3" t="s">
        <v>1405</v>
      </c>
      <c r="I564" s="3" t="s">
        <v>287</v>
      </c>
      <c r="J564" s="3" t="s">
        <v>417</v>
      </c>
      <c r="K564" s="44">
        <f>Expenditures[[#This Row],[2019
 Total Budget]]-Expenditures[[#This Row],[Budget Adjustments]]</f>
        <v>13270</v>
      </c>
      <c r="L564" s="42"/>
      <c r="M564" s="12">
        <v>13270</v>
      </c>
      <c r="N564" s="12">
        <v>194.89</v>
      </c>
      <c r="O564" s="12">
        <v>0</v>
      </c>
      <c r="P564" s="12">
        <v>907.71</v>
      </c>
      <c r="Q564" s="36">
        <v>5525.94</v>
      </c>
      <c r="R564" s="12">
        <v>1881.38</v>
      </c>
      <c r="S564" s="12">
        <v>5942.9</v>
      </c>
      <c r="T564" s="4" t="s">
        <v>16</v>
      </c>
      <c r="U564" s="4" t="s">
        <v>16</v>
      </c>
      <c r="V564" s="4" t="s">
        <v>16</v>
      </c>
    </row>
    <row r="565" spans="1:22" ht="11.1" customHeight="1" x14ac:dyDescent="0.2">
      <c r="A565" s="3" t="s">
        <v>1086</v>
      </c>
      <c r="B565" s="3" t="s">
        <v>1420</v>
      </c>
      <c r="C565" s="3" t="s">
        <v>419</v>
      </c>
      <c r="D565" s="3" t="s">
        <v>280</v>
      </c>
      <c r="E565" s="3" t="s">
        <v>281</v>
      </c>
      <c r="F565" s="3" t="s">
        <v>195</v>
      </c>
      <c r="G565" s="16" t="s">
        <v>1536</v>
      </c>
      <c r="H565" s="3" t="s">
        <v>1405</v>
      </c>
      <c r="I565" s="3" t="s">
        <v>287</v>
      </c>
      <c r="J565" s="3" t="s">
        <v>420</v>
      </c>
      <c r="K565" s="44">
        <f>Expenditures[[#This Row],[2019
 Total Budget]]-Expenditures[[#This Row],[Budget Adjustments]]</f>
        <v>1500</v>
      </c>
      <c r="L565" s="42"/>
      <c r="M565" s="12">
        <v>1500</v>
      </c>
      <c r="N565" s="12">
        <v>0</v>
      </c>
      <c r="O565" s="12">
        <v>1273.46</v>
      </c>
      <c r="P565" s="12">
        <v>0</v>
      </c>
      <c r="Q565" s="36">
        <v>1902</v>
      </c>
      <c r="R565" s="12">
        <v>0</v>
      </c>
      <c r="S565" s="12">
        <v>0</v>
      </c>
      <c r="T565" s="4" t="s">
        <v>16</v>
      </c>
      <c r="U565" s="4" t="s">
        <v>16</v>
      </c>
      <c r="V565" s="4" t="s">
        <v>16</v>
      </c>
    </row>
    <row r="566" spans="1:22" ht="11.1" customHeight="1" x14ac:dyDescent="0.2">
      <c r="A566" s="3" t="s">
        <v>1086</v>
      </c>
      <c r="B566" s="3" t="s">
        <v>1421</v>
      </c>
      <c r="C566" s="3" t="s">
        <v>1422</v>
      </c>
      <c r="D566" s="3" t="s">
        <v>280</v>
      </c>
      <c r="E566" s="3" t="s">
        <v>281</v>
      </c>
      <c r="F566" s="3" t="s">
        <v>195</v>
      </c>
      <c r="G566" s="16" t="s">
        <v>1536</v>
      </c>
      <c r="H566" s="3" t="s">
        <v>1405</v>
      </c>
      <c r="I566" s="3" t="s">
        <v>287</v>
      </c>
      <c r="J566" s="3" t="s">
        <v>341</v>
      </c>
      <c r="K566" s="44">
        <f>Expenditures[[#This Row],[2019
 Total Budget]]-Expenditures[[#This Row],[Budget Adjustments]]</f>
        <v>2000</v>
      </c>
      <c r="L566" s="42"/>
      <c r="M566" s="12">
        <v>2000</v>
      </c>
      <c r="N566" s="12">
        <v>0</v>
      </c>
      <c r="O566" s="12">
        <v>750</v>
      </c>
      <c r="P566" s="12">
        <v>0</v>
      </c>
      <c r="Q566" s="36">
        <v>0</v>
      </c>
      <c r="R566" s="12">
        <v>0</v>
      </c>
      <c r="S566" s="12">
        <v>0</v>
      </c>
      <c r="T566" s="4" t="s">
        <v>16</v>
      </c>
      <c r="U566" s="4" t="s">
        <v>16</v>
      </c>
      <c r="V566" s="4" t="s">
        <v>16</v>
      </c>
    </row>
    <row r="567" spans="1:22" ht="11.1" customHeight="1" x14ac:dyDescent="0.2">
      <c r="A567" s="3" t="s">
        <v>1086</v>
      </c>
      <c r="B567" s="3" t="s">
        <v>1423</v>
      </c>
      <c r="C567" s="3" t="s">
        <v>296</v>
      </c>
      <c r="D567" s="3" t="s">
        <v>280</v>
      </c>
      <c r="E567" s="3" t="s">
        <v>281</v>
      </c>
      <c r="F567" s="3" t="s">
        <v>195</v>
      </c>
      <c r="G567" s="16" t="s">
        <v>1536</v>
      </c>
      <c r="H567" s="3" t="s">
        <v>1405</v>
      </c>
      <c r="I567" s="3" t="s">
        <v>287</v>
      </c>
      <c r="J567" s="3" t="s">
        <v>297</v>
      </c>
      <c r="K567" s="44">
        <f>Expenditures[[#This Row],[2019
 Total Budget]]-Expenditures[[#This Row],[Budget Adjustments]]</f>
        <v>3450</v>
      </c>
      <c r="L567" s="42"/>
      <c r="M567" s="12">
        <v>3450</v>
      </c>
      <c r="N567" s="12">
        <v>0</v>
      </c>
      <c r="O567" s="12">
        <v>0</v>
      </c>
      <c r="P567" s="12">
        <v>0</v>
      </c>
      <c r="Q567" s="36">
        <v>1824.91</v>
      </c>
      <c r="R567" s="12">
        <v>26</v>
      </c>
      <c r="S567" s="12">
        <v>1351</v>
      </c>
      <c r="T567" s="4" t="s">
        <v>16</v>
      </c>
      <c r="U567" s="4" t="s">
        <v>16</v>
      </c>
      <c r="V567" s="4" t="s">
        <v>16</v>
      </c>
    </row>
    <row r="568" spans="1:22" ht="11.1" customHeight="1" x14ac:dyDescent="0.2">
      <c r="A568" s="3" t="s">
        <v>1086</v>
      </c>
      <c r="B568" s="3" t="s">
        <v>1424</v>
      </c>
      <c r="C568" s="3" t="s">
        <v>299</v>
      </c>
      <c r="D568" s="3" t="s">
        <v>280</v>
      </c>
      <c r="E568" s="3" t="s">
        <v>281</v>
      </c>
      <c r="F568" s="3" t="s">
        <v>195</v>
      </c>
      <c r="G568" s="16" t="s">
        <v>1536</v>
      </c>
      <c r="H568" s="3" t="s">
        <v>1405</v>
      </c>
      <c r="I568" s="3" t="s">
        <v>287</v>
      </c>
      <c r="J568" s="3" t="s">
        <v>300</v>
      </c>
      <c r="K568" s="44">
        <f>Expenditures[[#This Row],[2019
 Total Budget]]-Expenditures[[#This Row],[Budget Adjustments]]</f>
        <v>120</v>
      </c>
      <c r="L568" s="42"/>
      <c r="M568" s="12">
        <v>120</v>
      </c>
      <c r="N568" s="12">
        <v>0</v>
      </c>
      <c r="O568" s="12">
        <v>0</v>
      </c>
      <c r="P568" s="12">
        <v>0</v>
      </c>
      <c r="Q568" s="36">
        <v>0</v>
      </c>
      <c r="R568" s="12">
        <v>0</v>
      </c>
      <c r="S568" s="12">
        <v>0</v>
      </c>
      <c r="T568" s="4" t="s">
        <v>16</v>
      </c>
      <c r="U568" s="4" t="s">
        <v>16</v>
      </c>
      <c r="V568" s="4" t="s">
        <v>16</v>
      </c>
    </row>
    <row r="569" spans="1:22" ht="11.1" customHeight="1" x14ac:dyDescent="0.2">
      <c r="A569" s="3" t="s">
        <v>1086</v>
      </c>
      <c r="B569" s="3" t="s">
        <v>1425</v>
      </c>
      <c r="C569" s="3" t="s">
        <v>302</v>
      </c>
      <c r="D569" s="3" t="s">
        <v>280</v>
      </c>
      <c r="E569" s="3" t="s">
        <v>281</v>
      </c>
      <c r="F569" s="3" t="s">
        <v>195</v>
      </c>
      <c r="G569" s="16" t="s">
        <v>1536</v>
      </c>
      <c r="H569" s="3" t="s">
        <v>1405</v>
      </c>
      <c r="I569" s="3" t="s">
        <v>303</v>
      </c>
      <c r="J569" s="3" t="s">
        <v>304</v>
      </c>
      <c r="K569" s="44">
        <f>Expenditures[[#This Row],[2019
 Total Budget]]-Expenditures[[#This Row],[Budget Adjustments]]</f>
        <v>14588.55</v>
      </c>
      <c r="L569" s="42"/>
      <c r="M569" s="12">
        <v>14588.55</v>
      </c>
      <c r="N569" s="12">
        <v>3041.62</v>
      </c>
      <c r="O569" s="12">
        <v>0</v>
      </c>
      <c r="P569" s="12">
        <v>2854.66</v>
      </c>
      <c r="Q569" s="36">
        <v>12757.11</v>
      </c>
      <c r="R569" s="12">
        <v>2909.07</v>
      </c>
      <c r="S569" s="12">
        <v>12870.06</v>
      </c>
      <c r="T569" s="4" t="s">
        <v>16</v>
      </c>
      <c r="U569" s="4" t="s">
        <v>16</v>
      </c>
      <c r="V569" s="4" t="s">
        <v>16</v>
      </c>
    </row>
    <row r="570" spans="1:22" ht="11.1" customHeight="1" x14ac:dyDescent="0.2">
      <c r="A570" s="3" t="s">
        <v>1086</v>
      </c>
      <c r="B570" s="3" t="s">
        <v>1426</v>
      </c>
      <c r="C570" s="3" t="s">
        <v>279</v>
      </c>
      <c r="D570" s="3" t="s">
        <v>280</v>
      </c>
      <c r="E570" s="3" t="s">
        <v>281</v>
      </c>
      <c r="F570" s="3" t="s">
        <v>195</v>
      </c>
      <c r="G570" s="16" t="s">
        <v>1536</v>
      </c>
      <c r="H570" s="3" t="s">
        <v>1427</v>
      </c>
      <c r="I570" s="3" t="s">
        <v>283</v>
      </c>
      <c r="J570" s="3" t="s">
        <v>284</v>
      </c>
      <c r="K570" s="44">
        <f>Expenditures[[#This Row],[2019
 Total Budget]]-Expenditures[[#This Row],[Budget Adjustments]]</f>
        <v>133403.92000000001</v>
      </c>
      <c r="L570" s="42"/>
      <c r="M570" s="12">
        <v>133403.92000000001</v>
      </c>
      <c r="N570" s="12">
        <v>30158.12</v>
      </c>
      <c r="O570" s="12">
        <v>0</v>
      </c>
      <c r="P570" s="12">
        <v>31805.77</v>
      </c>
      <c r="Q570" s="36">
        <v>132393.15</v>
      </c>
      <c r="R570" s="12">
        <v>30769.439999999999</v>
      </c>
      <c r="S570" s="12">
        <v>133334.28</v>
      </c>
      <c r="T570" s="4" t="s">
        <v>16</v>
      </c>
      <c r="U570" s="4" t="s">
        <v>16</v>
      </c>
      <c r="V570" s="4" t="s">
        <v>16</v>
      </c>
    </row>
    <row r="571" spans="1:22" ht="11.1" customHeight="1" x14ac:dyDescent="0.2">
      <c r="A571" s="3" t="s">
        <v>1086</v>
      </c>
      <c r="B571" s="3" t="s">
        <v>1428</v>
      </c>
      <c r="C571" s="3" t="s">
        <v>426</v>
      </c>
      <c r="D571" s="3" t="s">
        <v>280</v>
      </c>
      <c r="E571" s="3" t="s">
        <v>281</v>
      </c>
      <c r="F571" s="3" t="s">
        <v>195</v>
      </c>
      <c r="G571" s="16" t="s">
        <v>1536</v>
      </c>
      <c r="H571" s="3" t="s">
        <v>1427</v>
      </c>
      <c r="I571" s="3" t="s">
        <v>283</v>
      </c>
      <c r="J571" s="3" t="s">
        <v>428</v>
      </c>
      <c r="K571" s="44">
        <f>Expenditures[[#This Row],[2019
 Total Budget]]-Expenditures[[#This Row],[Budget Adjustments]]</f>
        <v>249510.51</v>
      </c>
      <c r="L571" s="42"/>
      <c r="M571" s="12">
        <v>249510.51</v>
      </c>
      <c r="N571" s="12">
        <v>61599.24</v>
      </c>
      <c r="O571" s="12">
        <v>0</v>
      </c>
      <c r="P571" s="12">
        <v>51302.44</v>
      </c>
      <c r="Q571" s="36">
        <v>223165.57</v>
      </c>
      <c r="R571" s="12">
        <v>49305.63</v>
      </c>
      <c r="S571" s="12">
        <v>216162.79</v>
      </c>
      <c r="T571" s="4" t="s">
        <v>16</v>
      </c>
      <c r="U571" s="4" t="s">
        <v>16</v>
      </c>
      <c r="V571" s="4" t="s">
        <v>16</v>
      </c>
    </row>
    <row r="572" spans="1:22" ht="11.1" customHeight="1" x14ac:dyDescent="0.2">
      <c r="A572" s="3" t="s">
        <v>1086</v>
      </c>
      <c r="B572" s="3" t="s">
        <v>1429</v>
      </c>
      <c r="C572" s="3" t="s">
        <v>691</v>
      </c>
      <c r="D572" s="3" t="s">
        <v>280</v>
      </c>
      <c r="E572" s="3" t="s">
        <v>281</v>
      </c>
      <c r="F572" s="3" t="s">
        <v>195</v>
      </c>
      <c r="G572" s="16" t="s">
        <v>1536</v>
      </c>
      <c r="H572" s="3" t="s">
        <v>1427</v>
      </c>
      <c r="I572" s="3" t="s">
        <v>283</v>
      </c>
      <c r="J572" s="3" t="s">
        <v>692</v>
      </c>
      <c r="K572" s="44">
        <f>Expenditures[[#This Row],[2019
 Total Budget]]-Expenditures[[#This Row],[Budget Adjustments]]</f>
        <v>5740</v>
      </c>
      <c r="L572" s="42"/>
      <c r="M572" s="12">
        <v>5740</v>
      </c>
      <c r="N572" s="12">
        <v>0</v>
      </c>
      <c r="O572" s="12">
        <v>0</v>
      </c>
      <c r="P572" s="12">
        <v>0</v>
      </c>
      <c r="Q572" s="36">
        <v>0</v>
      </c>
      <c r="R572" s="12">
        <v>0</v>
      </c>
      <c r="S572" s="12">
        <v>0</v>
      </c>
      <c r="T572" s="4" t="s">
        <v>16</v>
      </c>
      <c r="U572" s="4" t="s">
        <v>16</v>
      </c>
      <c r="V572" s="4" t="s">
        <v>16</v>
      </c>
    </row>
    <row r="573" spans="1:22" ht="11.1" customHeight="1" x14ac:dyDescent="0.2">
      <c r="A573" s="3" t="s">
        <v>1086</v>
      </c>
      <c r="B573" s="3" t="s">
        <v>1430</v>
      </c>
      <c r="C573" s="3" t="s">
        <v>329</v>
      </c>
      <c r="D573" s="3" t="s">
        <v>280</v>
      </c>
      <c r="E573" s="3" t="s">
        <v>281</v>
      </c>
      <c r="F573" s="3" t="s">
        <v>195</v>
      </c>
      <c r="G573" s="16" t="s">
        <v>1536</v>
      </c>
      <c r="H573" s="3" t="s">
        <v>1427</v>
      </c>
      <c r="I573" s="3" t="s">
        <v>283</v>
      </c>
      <c r="J573" s="3" t="s">
        <v>330</v>
      </c>
      <c r="K573" s="44">
        <f>Expenditures[[#This Row],[2019
 Total Budget]]-Expenditures[[#This Row],[Budget Adjustments]]</f>
        <v>14280</v>
      </c>
      <c r="L573" s="42"/>
      <c r="M573" s="12">
        <v>14280</v>
      </c>
      <c r="N573" s="12">
        <v>3129.67</v>
      </c>
      <c r="O573" s="12">
        <v>0</v>
      </c>
      <c r="P573" s="12">
        <v>3257.69</v>
      </c>
      <c r="Q573" s="36">
        <v>13973.38</v>
      </c>
      <c r="R573" s="12">
        <v>1796.55</v>
      </c>
      <c r="S573" s="12">
        <v>14309.25</v>
      </c>
      <c r="T573" s="4" t="s">
        <v>16</v>
      </c>
      <c r="U573" s="4" t="s">
        <v>16</v>
      </c>
      <c r="V573" s="4" t="s">
        <v>16</v>
      </c>
    </row>
    <row r="574" spans="1:22" ht="11.1" customHeight="1" x14ac:dyDescent="0.2">
      <c r="A574" s="3" t="s">
        <v>1086</v>
      </c>
      <c r="B574" s="3" t="s">
        <v>1431</v>
      </c>
      <c r="C574" s="3" t="s">
        <v>310</v>
      </c>
      <c r="D574" s="3" t="s">
        <v>280</v>
      </c>
      <c r="E574" s="3" t="s">
        <v>281</v>
      </c>
      <c r="F574" s="3" t="s">
        <v>195</v>
      </c>
      <c r="G574" s="16" t="s">
        <v>1536</v>
      </c>
      <c r="H574" s="3" t="s">
        <v>1427</v>
      </c>
      <c r="I574" s="3" t="s">
        <v>283</v>
      </c>
      <c r="J574" s="3" t="s">
        <v>311</v>
      </c>
      <c r="K574" s="44">
        <f>Expenditures[[#This Row],[2019
 Total Budget]]-Expenditures[[#This Row],[Budget Adjustments]]</f>
        <v>4100</v>
      </c>
      <c r="L574" s="42"/>
      <c r="M574" s="12">
        <v>4100</v>
      </c>
      <c r="N574" s="12">
        <v>1075.3800000000001</v>
      </c>
      <c r="O574" s="12">
        <v>0</v>
      </c>
      <c r="P574" s="12">
        <v>0</v>
      </c>
      <c r="Q574" s="36">
        <v>5900</v>
      </c>
      <c r="R574" s="12">
        <v>0</v>
      </c>
      <c r="S574" s="12">
        <v>5325</v>
      </c>
      <c r="T574" s="4" t="s">
        <v>16</v>
      </c>
      <c r="U574" s="4" t="s">
        <v>16</v>
      </c>
      <c r="V574" s="4" t="s">
        <v>16</v>
      </c>
    </row>
    <row r="575" spans="1:22" ht="11.1" customHeight="1" x14ac:dyDescent="0.2">
      <c r="A575" s="3" t="s">
        <v>1086</v>
      </c>
      <c r="B575" s="3" t="s">
        <v>1432</v>
      </c>
      <c r="C575" s="3" t="s">
        <v>446</v>
      </c>
      <c r="D575" s="3" t="s">
        <v>280</v>
      </c>
      <c r="E575" s="3" t="s">
        <v>281</v>
      </c>
      <c r="F575" s="3" t="s">
        <v>195</v>
      </c>
      <c r="G575" s="16" t="s">
        <v>1536</v>
      </c>
      <c r="H575" s="3" t="s">
        <v>1427</v>
      </c>
      <c r="I575" s="3" t="s">
        <v>283</v>
      </c>
      <c r="J575" s="3" t="s">
        <v>447</v>
      </c>
      <c r="K575" s="44">
        <f>Expenditures[[#This Row],[2019
 Total Budget]]-Expenditures[[#This Row],[Budget Adjustments]]</f>
        <v>1618.2</v>
      </c>
      <c r="L575" s="42"/>
      <c r="M575" s="12">
        <v>1618.2</v>
      </c>
      <c r="N575" s="12">
        <v>407.8</v>
      </c>
      <c r="O575" s="12">
        <v>0</v>
      </c>
      <c r="P575" s="12">
        <v>360</v>
      </c>
      <c r="Q575" s="36">
        <v>1610.8</v>
      </c>
      <c r="R575" s="12">
        <v>360</v>
      </c>
      <c r="S575" s="12">
        <v>1560</v>
      </c>
      <c r="T575" s="4" t="s">
        <v>16</v>
      </c>
      <c r="U575" s="4" t="s">
        <v>16</v>
      </c>
      <c r="V575" s="4" t="s">
        <v>16</v>
      </c>
    </row>
    <row r="576" spans="1:22" ht="11.1" customHeight="1" x14ac:dyDescent="0.2">
      <c r="A576" s="3" t="s">
        <v>1086</v>
      </c>
      <c r="B576" s="3" t="s">
        <v>1433</v>
      </c>
      <c r="C576" s="3" t="s">
        <v>333</v>
      </c>
      <c r="D576" s="3" t="s">
        <v>280</v>
      </c>
      <c r="E576" s="3" t="s">
        <v>281</v>
      </c>
      <c r="F576" s="3" t="s">
        <v>195</v>
      </c>
      <c r="G576" s="16" t="s">
        <v>1536</v>
      </c>
      <c r="H576" s="3" t="s">
        <v>1427</v>
      </c>
      <c r="I576" s="3" t="s">
        <v>334</v>
      </c>
      <c r="J576" s="3" t="s">
        <v>335</v>
      </c>
      <c r="K576" s="44">
        <f>Expenditures[[#This Row],[2019
 Total Budget]]-Expenditures[[#This Row],[Budget Adjustments]]</f>
        <v>17300</v>
      </c>
      <c r="L576" s="42"/>
      <c r="M576" s="12">
        <v>17300</v>
      </c>
      <c r="N576" s="12">
        <v>2415</v>
      </c>
      <c r="O576" s="12">
        <v>0</v>
      </c>
      <c r="P576" s="12">
        <v>0</v>
      </c>
      <c r="Q576" s="36">
        <v>13764.23</v>
      </c>
      <c r="R576" s="12">
        <v>0</v>
      </c>
      <c r="S576" s="12">
        <v>4500</v>
      </c>
      <c r="T576" s="4" t="s">
        <v>16</v>
      </c>
      <c r="U576" s="4" t="s">
        <v>16</v>
      </c>
      <c r="V576" s="4" t="s">
        <v>16</v>
      </c>
    </row>
    <row r="577" spans="1:22" ht="11.1" customHeight="1" x14ac:dyDescent="0.2">
      <c r="A577" s="3" t="s">
        <v>1086</v>
      </c>
      <c r="B577" s="3" t="s">
        <v>1434</v>
      </c>
      <c r="C577" s="3" t="s">
        <v>399</v>
      </c>
      <c r="D577" s="3" t="s">
        <v>280</v>
      </c>
      <c r="E577" s="3" t="s">
        <v>281</v>
      </c>
      <c r="F577" s="3" t="s">
        <v>195</v>
      </c>
      <c r="G577" s="16" t="s">
        <v>1536</v>
      </c>
      <c r="H577" s="3" t="s">
        <v>1427</v>
      </c>
      <c r="I577" s="3" t="s">
        <v>287</v>
      </c>
      <c r="J577" s="3" t="s">
        <v>400</v>
      </c>
      <c r="K577" s="44">
        <f>Expenditures[[#This Row],[2019
 Total Budget]]-Expenditures[[#This Row],[Budget Adjustments]]</f>
        <v>15826.61</v>
      </c>
      <c r="L577" s="42"/>
      <c r="M577" s="12">
        <v>15826.61</v>
      </c>
      <c r="N577" s="12">
        <v>2369.6999999999998</v>
      </c>
      <c r="O577" s="12">
        <v>1396.22</v>
      </c>
      <c r="P577" s="12">
        <v>575.72</v>
      </c>
      <c r="Q577" s="36">
        <v>12565.45</v>
      </c>
      <c r="R577" s="12">
        <v>6482.3</v>
      </c>
      <c r="S577" s="12">
        <v>12925.03</v>
      </c>
      <c r="T577" s="4" t="s">
        <v>16</v>
      </c>
      <c r="U577" s="4" t="s">
        <v>16</v>
      </c>
      <c r="V577" s="4" t="s">
        <v>16</v>
      </c>
    </row>
    <row r="578" spans="1:22" ht="11.1" customHeight="1" x14ac:dyDescent="0.2">
      <c r="A578" s="3" t="s">
        <v>1086</v>
      </c>
      <c r="B578" s="3" t="s">
        <v>1435</v>
      </c>
      <c r="C578" s="3" t="s">
        <v>1436</v>
      </c>
      <c r="D578" s="3" t="s">
        <v>280</v>
      </c>
      <c r="E578" s="3" t="s">
        <v>281</v>
      </c>
      <c r="F578" s="3" t="s">
        <v>195</v>
      </c>
      <c r="G578" s="16" t="s">
        <v>1536</v>
      </c>
      <c r="H578" s="3" t="s">
        <v>1427</v>
      </c>
      <c r="I578" s="3" t="s">
        <v>287</v>
      </c>
      <c r="J578" s="3" t="s">
        <v>350</v>
      </c>
      <c r="K578" s="44">
        <f>Expenditures[[#This Row],[2019
 Total Budget]]-Expenditures[[#This Row],[Budget Adjustments]]</f>
        <v>97984</v>
      </c>
      <c r="L578" s="42"/>
      <c r="M578" s="12">
        <v>97984</v>
      </c>
      <c r="N578" s="12">
        <v>18471.240000000002</v>
      </c>
      <c r="O578" s="12">
        <v>43536.93</v>
      </c>
      <c r="P578" s="12">
        <v>18085.009999999998</v>
      </c>
      <c r="Q578" s="36">
        <v>100145.95</v>
      </c>
      <c r="R578" s="12">
        <v>13106.63</v>
      </c>
      <c r="S578" s="12">
        <v>82656.5</v>
      </c>
      <c r="T578" s="4" t="s">
        <v>16</v>
      </c>
      <c r="U578" s="4" t="s">
        <v>16</v>
      </c>
      <c r="V578" s="4" t="s">
        <v>16</v>
      </c>
    </row>
    <row r="579" spans="1:22" ht="11.1" customHeight="1" x14ac:dyDescent="0.2">
      <c r="A579" s="3" t="s">
        <v>1086</v>
      </c>
      <c r="B579" s="3" t="s">
        <v>1437</v>
      </c>
      <c r="C579" s="3" t="s">
        <v>404</v>
      </c>
      <c r="D579" s="3" t="s">
        <v>280</v>
      </c>
      <c r="E579" s="3" t="s">
        <v>281</v>
      </c>
      <c r="F579" s="3" t="s">
        <v>195</v>
      </c>
      <c r="G579" s="16" t="s">
        <v>1536</v>
      </c>
      <c r="H579" s="3" t="s">
        <v>1427</v>
      </c>
      <c r="I579" s="3" t="s">
        <v>287</v>
      </c>
      <c r="J579" s="3" t="s">
        <v>405</v>
      </c>
      <c r="K579" s="44">
        <f>Expenditures[[#This Row],[2019
 Total Budget]]-Expenditures[[#This Row],[Budget Adjustments]]</f>
        <v>2400</v>
      </c>
      <c r="L579" s="42"/>
      <c r="M579" s="12">
        <v>2400</v>
      </c>
      <c r="N579" s="12">
        <v>175.53</v>
      </c>
      <c r="O579" s="12">
        <v>0</v>
      </c>
      <c r="P579" s="12">
        <v>58.66</v>
      </c>
      <c r="Q579" s="36">
        <v>732.37</v>
      </c>
      <c r="R579" s="12">
        <v>282.94</v>
      </c>
      <c r="S579" s="12">
        <v>597.1</v>
      </c>
      <c r="T579" s="4" t="s">
        <v>16</v>
      </c>
      <c r="U579" s="4" t="s">
        <v>16</v>
      </c>
      <c r="V579" s="4" t="s">
        <v>16</v>
      </c>
    </row>
    <row r="580" spans="1:22" ht="11.1" customHeight="1" x14ac:dyDescent="0.2">
      <c r="A580" s="3" t="s">
        <v>1086</v>
      </c>
      <c r="B580" s="3" t="s">
        <v>1438</v>
      </c>
      <c r="C580" s="3" t="s">
        <v>407</v>
      </c>
      <c r="D580" s="3" t="s">
        <v>280</v>
      </c>
      <c r="E580" s="3" t="s">
        <v>281</v>
      </c>
      <c r="F580" s="3" t="s">
        <v>195</v>
      </c>
      <c r="G580" s="16" t="s">
        <v>1536</v>
      </c>
      <c r="H580" s="3" t="s">
        <v>1427</v>
      </c>
      <c r="I580" s="3" t="s">
        <v>287</v>
      </c>
      <c r="J580" s="3" t="s">
        <v>408</v>
      </c>
      <c r="K580" s="44">
        <f>Expenditures[[#This Row],[2019
 Total Budget]]-Expenditures[[#This Row],[Budget Adjustments]]</f>
        <v>1560</v>
      </c>
      <c r="L580" s="42"/>
      <c r="M580" s="12">
        <v>1560</v>
      </c>
      <c r="N580" s="12">
        <v>700.67</v>
      </c>
      <c r="O580" s="12">
        <v>558.48</v>
      </c>
      <c r="P580" s="12">
        <v>0</v>
      </c>
      <c r="Q580" s="36">
        <v>715.5</v>
      </c>
      <c r="R580" s="12">
        <v>0</v>
      </c>
      <c r="S580" s="12">
        <v>21.76</v>
      </c>
      <c r="T580" s="4" t="s">
        <v>16</v>
      </c>
      <c r="U580" s="4" t="s">
        <v>16</v>
      </c>
      <c r="V580" s="4" t="s">
        <v>16</v>
      </c>
    </row>
    <row r="581" spans="1:22" ht="11.1" customHeight="1" x14ac:dyDescent="0.2">
      <c r="A581" s="3" t="s">
        <v>1086</v>
      </c>
      <c r="B581" s="3" t="s">
        <v>1439</v>
      </c>
      <c r="C581" s="3" t="s">
        <v>1440</v>
      </c>
      <c r="D581" s="3" t="s">
        <v>280</v>
      </c>
      <c r="E581" s="3" t="s">
        <v>281</v>
      </c>
      <c r="F581" s="3" t="s">
        <v>195</v>
      </c>
      <c r="G581" s="16" t="s">
        <v>1536</v>
      </c>
      <c r="H581" s="3" t="s">
        <v>1427</v>
      </c>
      <c r="I581" s="3" t="s">
        <v>287</v>
      </c>
      <c r="J581" s="3" t="s">
        <v>770</v>
      </c>
      <c r="K581" s="44">
        <f>Expenditures[[#This Row],[2019
 Total Budget]]-Expenditures[[#This Row],[Budget Adjustments]]</f>
        <v>0</v>
      </c>
      <c r="L581" s="42"/>
      <c r="M581" s="12">
        <v>0</v>
      </c>
      <c r="N581" s="12">
        <v>0</v>
      </c>
      <c r="O581" s="12">
        <v>0</v>
      </c>
      <c r="P581" s="12">
        <v>0</v>
      </c>
      <c r="Q581" s="36">
        <v>0</v>
      </c>
      <c r="R581" s="12">
        <v>0</v>
      </c>
      <c r="S581" s="12">
        <v>0</v>
      </c>
      <c r="T581" s="4" t="s">
        <v>16</v>
      </c>
      <c r="U581" s="4" t="s">
        <v>16</v>
      </c>
      <c r="V581" s="4" t="s">
        <v>16</v>
      </c>
    </row>
    <row r="582" spans="1:22" ht="11.1" customHeight="1" x14ac:dyDescent="0.2">
      <c r="A582" s="3" t="s">
        <v>1086</v>
      </c>
      <c r="B582" s="3" t="s">
        <v>1441</v>
      </c>
      <c r="C582" s="3" t="s">
        <v>286</v>
      </c>
      <c r="D582" s="3" t="s">
        <v>280</v>
      </c>
      <c r="E582" s="3" t="s">
        <v>281</v>
      </c>
      <c r="F582" s="3" t="s">
        <v>195</v>
      </c>
      <c r="G582" s="16" t="s">
        <v>1536</v>
      </c>
      <c r="H582" s="3" t="s">
        <v>1427</v>
      </c>
      <c r="I582" s="3" t="s">
        <v>287</v>
      </c>
      <c r="J582" s="3" t="s">
        <v>288</v>
      </c>
      <c r="K582" s="44">
        <f>Expenditures[[#This Row],[2019
 Total Budget]]-Expenditures[[#This Row],[Budget Adjustments]]</f>
        <v>750</v>
      </c>
      <c r="L582" s="42"/>
      <c r="M582" s="12">
        <v>750</v>
      </c>
      <c r="N582" s="12">
        <v>224.32</v>
      </c>
      <c r="O582" s="12">
        <v>0</v>
      </c>
      <c r="P582" s="12">
        <v>0</v>
      </c>
      <c r="Q582" s="36">
        <v>490.37</v>
      </c>
      <c r="R582" s="12">
        <v>183.04</v>
      </c>
      <c r="S582" s="12">
        <v>321.33999999999997</v>
      </c>
      <c r="T582" s="4" t="s">
        <v>16</v>
      </c>
      <c r="U582" s="4" t="s">
        <v>16</v>
      </c>
      <c r="V582" s="4" t="s">
        <v>16</v>
      </c>
    </row>
    <row r="583" spans="1:22" ht="11.1" customHeight="1" x14ac:dyDescent="0.2">
      <c r="A583" s="3" t="s">
        <v>1086</v>
      </c>
      <c r="B583" s="3" t="s">
        <v>1442</v>
      </c>
      <c r="C583" s="3" t="s">
        <v>411</v>
      </c>
      <c r="D583" s="3" t="s">
        <v>280</v>
      </c>
      <c r="E583" s="3" t="s">
        <v>281</v>
      </c>
      <c r="F583" s="3" t="s">
        <v>195</v>
      </c>
      <c r="G583" s="16" t="s">
        <v>1536</v>
      </c>
      <c r="H583" s="3" t="s">
        <v>1427</v>
      </c>
      <c r="I583" s="3" t="s">
        <v>287</v>
      </c>
      <c r="J583" s="3" t="s">
        <v>412</v>
      </c>
      <c r="K583" s="44">
        <f>Expenditures[[#This Row],[2019
 Total Budget]]-Expenditures[[#This Row],[Budget Adjustments]]</f>
        <v>237500</v>
      </c>
      <c r="L583" s="42"/>
      <c r="M583" s="12">
        <v>237500</v>
      </c>
      <c r="N583" s="12">
        <v>32914.67</v>
      </c>
      <c r="O583" s="12">
        <v>0</v>
      </c>
      <c r="P583" s="12">
        <v>70761.600000000006</v>
      </c>
      <c r="Q583" s="36">
        <v>222750.13</v>
      </c>
      <c r="R583" s="12">
        <v>49168.56</v>
      </c>
      <c r="S583" s="12">
        <v>237690.42</v>
      </c>
      <c r="T583" s="4" t="s">
        <v>16</v>
      </c>
      <c r="U583" s="4" t="s">
        <v>16</v>
      </c>
      <c r="V583" s="4" t="s">
        <v>16</v>
      </c>
    </row>
    <row r="584" spans="1:22" ht="11.1" customHeight="1" x14ac:dyDescent="0.2">
      <c r="A584" s="3" t="s">
        <v>1086</v>
      </c>
      <c r="B584" s="3" t="s">
        <v>1443</v>
      </c>
      <c r="C584" s="3" t="s">
        <v>314</v>
      </c>
      <c r="D584" s="3" t="s">
        <v>280</v>
      </c>
      <c r="E584" s="3" t="s">
        <v>281</v>
      </c>
      <c r="F584" s="3" t="s">
        <v>195</v>
      </c>
      <c r="G584" s="16" t="s">
        <v>1536</v>
      </c>
      <c r="H584" s="3" t="s">
        <v>1427</v>
      </c>
      <c r="I584" s="3" t="s">
        <v>287</v>
      </c>
      <c r="J584" s="3" t="s">
        <v>291</v>
      </c>
      <c r="K584" s="44">
        <f>Expenditures[[#This Row],[2019
 Total Budget]]-Expenditures[[#This Row],[Budget Adjustments]]</f>
        <v>1380</v>
      </c>
      <c r="L584" s="42"/>
      <c r="M584" s="12">
        <v>1380</v>
      </c>
      <c r="N584" s="12">
        <v>305.63</v>
      </c>
      <c r="O584" s="12">
        <v>0</v>
      </c>
      <c r="P584" s="12">
        <v>381.83</v>
      </c>
      <c r="Q584" s="36">
        <v>1349.04</v>
      </c>
      <c r="R584" s="12">
        <v>326.44</v>
      </c>
      <c r="S584" s="12">
        <v>1414.91</v>
      </c>
      <c r="T584" s="4" t="s">
        <v>16</v>
      </c>
      <c r="U584" s="4" t="s">
        <v>16</v>
      </c>
      <c r="V584" s="4" t="s">
        <v>16</v>
      </c>
    </row>
    <row r="585" spans="1:22" ht="11.1" customHeight="1" x14ac:dyDescent="0.2">
      <c r="A585" s="3" t="s">
        <v>1086</v>
      </c>
      <c r="B585" s="3" t="s">
        <v>1444</v>
      </c>
      <c r="C585" s="3" t="s">
        <v>293</v>
      </c>
      <c r="D585" s="3" t="s">
        <v>280</v>
      </c>
      <c r="E585" s="3" t="s">
        <v>281</v>
      </c>
      <c r="F585" s="3" t="s">
        <v>195</v>
      </c>
      <c r="G585" s="16" t="s">
        <v>1536</v>
      </c>
      <c r="H585" s="3" t="s">
        <v>1427</v>
      </c>
      <c r="I585" s="3" t="s">
        <v>287</v>
      </c>
      <c r="J585" s="3" t="s">
        <v>294</v>
      </c>
      <c r="K585" s="44">
        <f>Expenditures[[#This Row],[2019
 Total Budget]]-Expenditures[[#This Row],[Budget Adjustments]]</f>
        <v>219850</v>
      </c>
      <c r="L585" s="42"/>
      <c r="M585" s="12">
        <v>219850</v>
      </c>
      <c r="N585" s="12">
        <v>23431.34</v>
      </c>
      <c r="O585" s="12">
        <v>64432.63</v>
      </c>
      <c r="P585" s="12">
        <v>8094.63</v>
      </c>
      <c r="Q585" s="36">
        <v>176612.3</v>
      </c>
      <c r="R585" s="12">
        <v>20233.64</v>
      </c>
      <c r="S585" s="12">
        <v>161693.65</v>
      </c>
      <c r="T585" s="4" t="s">
        <v>16</v>
      </c>
      <c r="U585" s="4" t="s">
        <v>16</v>
      </c>
      <c r="V585" s="4" t="s">
        <v>16</v>
      </c>
    </row>
    <row r="586" spans="1:22" ht="11.1" customHeight="1" x14ac:dyDescent="0.2">
      <c r="A586" s="3" t="s">
        <v>1086</v>
      </c>
      <c r="B586" s="3" t="s">
        <v>1445</v>
      </c>
      <c r="C586" s="3" t="s">
        <v>572</v>
      </c>
      <c r="D586" s="3" t="s">
        <v>280</v>
      </c>
      <c r="E586" s="3" t="s">
        <v>281</v>
      </c>
      <c r="F586" s="3" t="s">
        <v>195</v>
      </c>
      <c r="G586" s="16" t="s">
        <v>1536</v>
      </c>
      <c r="H586" s="3" t="s">
        <v>1427</v>
      </c>
      <c r="I586" s="3" t="s">
        <v>287</v>
      </c>
      <c r="J586" s="3" t="s">
        <v>356</v>
      </c>
      <c r="K586" s="44">
        <f>Expenditures[[#This Row],[2019
 Total Budget]]-Expenditures[[#This Row],[Budget Adjustments]]</f>
        <v>0</v>
      </c>
      <c r="L586" s="42"/>
      <c r="M586" s="12">
        <v>0</v>
      </c>
      <c r="N586" s="12">
        <v>0</v>
      </c>
      <c r="O586" s="12">
        <v>0</v>
      </c>
      <c r="P586" s="12">
        <v>0</v>
      </c>
      <c r="Q586" s="36">
        <v>0</v>
      </c>
      <c r="R586" s="12">
        <v>0</v>
      </c>
      <c r="S586" s="12">
        <v>0</v>
      </c>
      <c r="T586" s="4" t="s">
        <v>16</v>
      </c>
      <c r="U586" s="4" t="s">
        <v>16</v>
      </c>
      <c r="V586" s="4" t="s">
        <v>16</v>
      </c>
    </row>
    <row r="587" spans="1:22" ht="11.1" customHeight="1" x14ac:dyDescent="0.2">
      <c r="A587" s="3" t="s">
        <v>1086</v>
      </c>
      <c r="B587" s="3" t="s">
        <v>1446</v>
      </c>
      <c r="C587" s="3" t="s">
        <v>1447</v>
      </c>
      <c r="D587" s="3" t="s">
        <v>280</v>
      </c>
      <c r="E587" s="3" t="s">
        <v>281</v>
      </c>
      <c r="F587" s="3" t="s">
        <v>195</v>
      </c>
      <c r="G587" s="16" t="s">
        <v>1536</v>
      </c>
      <c r="H587" s="3" t="s">
        <v>1427</v>
      </c>
      <c r="I587" s="3" t="s">
        <v>287</v>
      </c>
      <c r="J587" s="3" t="s">
        <v>417</v>
      </c>
      <c r="K587" s="44">
        <f>Expenditures[[#This Row],[2019
 Total Budget]]-Expenditures[[#This Row],[Budget Adjustments]]</f>
        <v>1500</v>
      </c>
      <c r="L587" s="42"/>
      <c r="M587" s="12">
        <v>1500</v>
      </c>
      <c r="N587" s="12">
        <v>26.32</v>
      </c>
      <c r="O587" s="12">
        <v>0</v>
      </c>
      <c r="P587" s="12">
        <v>0</v>
      </c>
      <c r="Q587" s="36">
        <v>105.75</v>
      </c>
      <c r="R587" s="12">
        <v>135.66</v>
      </c>
      <c r="S587" s="12">
        <v>663.18</v>
      </c>
      <c r="T587" s="4" t="s">
        <v>16</v>
      </c>
      <c r="U587" s="4" t="s">
        <v>16</v>
      </c>
      <c r="V587" s="4" t="s">
        <v>16</v>
      </c>
    </row>
    <row r="588" spans="1:22" ht="11.1" customHeight="1" x14ac:dyDescent="0.2">
      <c r="A588" s="3" t="s">
        <v>1086</v>
      </c>
      <c r="B588" s="3" t="s">
        <v>1448</v>
      </c>
      <c r="C588" s="3" t="s">
        <v>1449</v>
      </c>
      <c r="D588" s="3" t="s">
        <v>280</v>
      </c>
      <c r="E588" s="3" t="s">
        <v>281</v>
      </c>
      <c r="F588" s="3" t="s">
        <v>195</v>
      </c>
      <c r="G588" s="16" t="s">
        <v>1536</v>
      </c>
      <c r="H588" s="3" t="s">
        <v>1427</v>
      </c>
      <c r="I588" s="3" t="s">
        <v>287</v>
      </c>
      <c r="J588" s="3" t="s">
        <v>420</v>
      </c>
      <c r="K588" s="44">
        <f>Expenditures[[#This Row],[2019
 Total Budget]]-Expenditures[[#This Row],[Budget Adjustments]]</f>
        <v>10000</v>
      </c>
      <c r="L588" s="42"/>
      <c r="M588" s="12">
        <v>10000</v>
      </c>
      <c r="N588" s="12">
        <v>0</v>
      </c>
      <c r="O588" s="12">
        <v>0</v>
      </c>
      <c r="P588" s="12">
        <v>437.55</v>
      </c>
      <c r="Q588" s="36">
        <v>7319.45</v>
      </c>
      <c r="R588" s="12">
        <v>0</v>
      </c>
      <c r="S588" s="12">
        <v>1259</v>
      </c>
      <c r="T588" s="4" t="s">
        <v>16</v>
      </c>
      <c r="U588" s="4" t="s">
        <v>16</v>
      </c>
      <c r="V588" s="4" t="s">
        <v>16</v>
      </c>
    </row>
    <row r="589" spans="1:22" ht="11.1" customHeight="1" x14ac:dyDescent="0.2">
      <c r="A589" s="3" t="s">
        <v>1086</v>
      </c>
      <c r="B589" s="3" t="s">
        <v>1450</v>
      </c>
      <c r="C589" s="3" t="s">
        <v>1306</v>
      </c>
      <c r="D589" s="3" t="s">
        <v>280</v>
      </c>
      <c r="E589" s="3" t="s">
        <v>281</v>
      </c>
      <c r="F589" s="3" t="s">
        <v>195</v>
      </c>
      <c r="G589" s="16" t="s">
        <v>1536</v>
      </c>
      <c r="H589" s="3" t="s">
        <v>1427</v>
      </c>
      <c r="I589" s="3" t="s">
        <v>287</v>
      </c>
      <c r="J589" s="3" t="s">
        <v>341</v>
      </c>
      <c r="K589" s="44">
        <f>Expenditures[[#This Row],[2019
 Total Budget]]-Expenditures[[#This Row],[Budget Adjustments]]</f>
        <v>1200</v>
      </c>
      <c r="L589" s="42"/>
      <c r="M589" s="12">
        <v>1200</v>
      </c>
      <c r="N589" s="12">
        <v>176.91</v>
      </c>
      <c r="O589" s="12">
        <v>549.03</v>
      </c>
      <c r="P589" s="12">
        <v>176.91</v>
      </c>
      <c r="Q589" s="36">
        <v>727.77</v>
      </c>
      <c r="R589" s="12">
        <v>176.91</v>
      </c>
      <c r="S589" s="12">
        <v>707.64</v>
      </c>
      <c r="T589" s="4" t="s">
        <v>16</v>
      </c>
      <c r="U589" s="4" t="s">
        <v>16</v>
      </c>
      <c r="V589" s="4" t="s">
        <v>16</v>
      </c>
    </row>
    <row r="590" spans="1:22" ht="11.1" customHeight="1" x14ac:dyDescent="0.2">
      <c r="A590" s="3" t="s">
        <v>1086</v>
      </c>
      <c r="B590" s="3" t="s">
        <v>1451</v>
      </c>
      <c r="C590" s="3" t="s">
        <v>296</v>
      </c>
      <c r="D590" s="3" t="s">
        <v>280</v>
      </c>
      <c r="E590" s="3" t="s">
        <v>281</v>
      </c>
      <c r="F590" s="3" t="s">
        <v>195</v>
      </c>
      <c r="G590" s="16" t="s">
        <v>1536</v>
      </c>
      <c r="H590" s="3" t="s">
        <v>1427</v>
      </c>
      <c r="I590" s="3" t="s">
        <v>287</v>
      </c>
      <c r="J590" s="3" t="s">
        <v>297</v>
      </c>
      <c r="K590" s="44">
        <f>Expenditures[[#This Row],[2019
 Total Budget]]-Expenditures[[#This Row],[Budget Adjustments]]</f>
        <v>6610</v>
      </c>
      <c r="L590" s="42"/>
      <c r="M590" s="12">
        <v>6610</v>
      </c>
      <c r="N590" s="12">
        <v>123</v>
      </c>
      <c r="O590" s="12">
        <v>1100</v>
      </c>
      <c r="P590" s="12">
        <v>2089.04</v>
      </c>
      <c r="Q590" s="36">
        <v>3251.03</v>
      </c>
      <c r="R590" s="12">
        <v>2676.93</v>
      </c>
      <c r="S590" s="12">
        <v>4925.66</v>
      </c>
      <c r="T590" s="4" t="s">
        <v>16</v>
      </c>
      <c r="U590" s="4" t="s">
        <v>16</v>
      </c>
      <c r="V590" s="4" t="s">
        <v>16</v>
      </c>
    </row>
    <row r="591" spans="1:22" ht="11.1" customHeight="1" x14ac:dyDescent="0.2">
      <c r="A591" s="3" t="s">
        <v>1086</v>
      </c>
      <c r="B591" s="3" t="s">
        <v>1452</v>
      </c>
      <c r="C591" s="3" t="s">
        <v>299</v>
      </c>
      <c r="D591" s="3" t="s">
        <v>280</v>
      </c>
      <c r="E591" s="3" t="s">
        <v>281</v>
      </c>
      <c r="F591" s="3" t="s">
        <v>195</v>
      </c>
      <c r="G591" s="16" t="s">
        <v>1536</v>
      </c>
      <c r="H591" s="3" t="s">
        <v>1427</v>
      </c>
      <c r="I591" s="3" t="s">
        <v>287</v>
      </c>
      <c r="J591" s="3" t="s">
        <v>300</v>
      </c>
      <c r="K591" s="44">
        <f>Expenditures[[#This Row],[2019
 Total Budget]]-Expenditures[[#This Row],[Budget Adjustments]]</f>
        <v>0</v>
      </c>
      <c r="L591" s="42">
        <v>8250</v>
      </c>
      <c r="M591" s="12">
        <v>8250</v>
      </c>
      <c r="N591" s="12">
        <v>8250</v>
      </c>
      <c r="O591" s="12">
        <v>0</v>
      </c>
      <c r="P591" s="12">
        <v>0</v>
      </c>
      <c r="Q591" s="36">
        <v>0</v>
      </c>
      <c r="R591" s="12">
        <v>0</v>
      </c>
      <c r="S591" s="12">
        <v>0</v>
      </c>
      <c r="T591" s="4" t="s">
        <v>16</v>
      </c>
      <c r="U591" s="4" t="s">
        <v>16</v>
      </c>
      <c r="V591" s="4" t="s">
        <v>16</v>
      </c>
    </row>
    <row r="592" spans="1:22" ht="11.1" customHeight="1" x14ac:dyDescent="0.2">
      <c r="A592" s="3" t="s">
        <v>1086</v>
      </c>
      <c r="B592" s="3" t="s">
        <v>1453</v>
      </c>
      <c r="C592" s="3" t="s">
        <v>302</v>
      </c>
      <c r="D592" s="3" t="s">
        <v>280</v>
      </c>
      <c r="E592" s="3" t="s">
        <v>281</v>
      </c>
      <c r="F592" s="3" t="s">
        <v>195</v>
      </c>
      <c r="G592" s="16" t="s">
        <v>1536</v>
      </c>
      <c r="H592" s="3" t="s">
        <v>1427</v>
      </c>
      <c r="I592" s="3" t="s">
        <v>303</v>
      </c>
      <c r="J592" s="3" t="s">
        <v>304</v>
      </c>
      <c r="K592" s="44">
        <f>Expenditures[[#This Row],[2019
 Total Budget]]-Expenditures[[#This Row],[Budget Adjustments]]</f>
        <v>29588.36</v>
      </c>
      <c r="L592" s="42"/>
      <c r="M592" s="12">
        <v>29588.36</v>
      </c>
      <c r="N592" s="12">
        <v>7223.19</v>
      </c>
      <c r="O592" s="12">
        <v>0</v>
      </c>
      <c r="P592" s="12">
        <v>6526.02</v>
      </c>
      <c r="Q592" s="36">
        <v>28405.65</v>
      </c>
      <c r="R592" s="12">
        <v>6226.54</v>
      </c>
      <c r="S592" s="12">
        <v>28020.85</v>
      </c>
      <c r="T592" s="4" t="s">
        <v>16</v>
      </c>
      <c r="U592" s="4" t="s">
        <v>16</v>
      </c>
      <c r="V592" s="4" t="s">
        <v>16</v>
      </c>
    </row>
    <row r="593" spans="1:22" ht="11.1" customHeight="1" x14ac:dyDescent="0.2">
      <c r="A593" s="3" t="s">
        <v>1086</v>
      </c>
      <c r="B593" s="3" t="s">
        <v>1454</v>
      </c>
      <c r="C593" s="3" t="s">
        <v>1455</v>
      </c>
      <c r="D593" s="3" t="s">
        <v>280</v>
      </c>
      <c r="E593" s="3" t="s">
        <v>281</v>
      </c>
      <c r="F593" s="3" t="s">
        <v>195</v>
      </c>
      <c r="G593" s="16" t="s">
        <v>1536</v>
      </c>
      <c r="H593" s="3" t="s">
        <v>1456</v>
      </c>
      <c r="I593" s="3" t="s">
        <v>287</v>
      </c>
      <c r="J593" s="3" t="s">
        <v>323</v>
      </c>
      <c r="K593" s="44">
        <f>Expenditures[[#This Row],[2019
 Total Budget]]-Expenditures[[#This Row],[Budget Adjustments]]</f>
        <v>0</v>
      </c>
      <c r="L593" s="42"/>
      <c r="M593" s="12">
        <v>0</v>
      </c>
      <c r="N593" s="12">
        <v>0</v>
      </c>
      <c r="O593" s="12">
        <v>0</v>
      </c>
      <c r="P593" s="12">
        <v>0</v>
      </c>
      <c r="Q593" s="36">
        <v>0</v>
      </c>
      <c r="R593" s="12">
        <v>0</v>
      </c>
      <c r="S593" s="12">
        <v>0</v>
      </c>
      <c r="T593" s="4" t="s">
        <v>16</v>
      </c>
      <c r="U593" s="4" t="s">
        <v>16</v>
      </c>
      <c r="V593" s="4" t="s">
        <v>16</v>
      </c>
    </row>
    <row r="594" spans="1:22" ht="11.1" customHeight="1" x14ac:dyDescent="0.2">
      <c r="A594" s="3" t="s">
        <v>1086</v>
      </c>
      <c r="B594" s="3" t="s">
        <v>1457</v>
      </c>
      <c r="C594" s="3" t="s">
        <v>1458</v>
      </c>
      <c r="D594" s="3" t="s">
        <v>280</v>
      </c>
      <c r="E594" s="3" t="s">
        <v>281</v>
      </c>
      <c r="F594" s="3" t="s">
        <v>195</v>
      </c>
      <c r="G594" s="16" t="s">
        <v>1536</v>
      </c>
      <c r="H594" s="3" t="s">
        <v>1459</v>
      </c>
      <c r="I594" s="3" t="s">
        <v>334</v>
      </c>
      <c r="J594" s="3" t="s">
        <v>1140</v>
      </c>
      <c r="K594" s="44">
        <f>Expenditures[[#This Row],[2019
 Total Budget]]-Expenditures[[#This Row],[Budget Adjustments]]</f>
        <v>0</v>
      </c>
      <c r="L594" s="42"/>
      <c r="M594" s="12">
        <v>0</v>
      </c>
      <c r="N594" s="12">
        <v>0</v>
      </c>
      <c r="O594" s="12">
        <v>0</v>
      </c>
      <c r="P594" s="12">
        <v>0</v>
      </c>
      <c r="Q594" s="36">
        <v>0</v>
      </c>
      <c r="R594" s="12">
        <v>0</v>
      </c>
      <c r="S594" s="12">
        <v>0</v>
      </c>
      <c r="T594" s="4" t="s">
        <v>16</v>
      </c>
      <c r="U594" s="4" t="s">
        <v>16</v>
      </c>
      <c r="V594" s="4" t="s">
        <v>16</v>
      </c>
    </row>
    <row r="595" spans="1:22" ht="11.1" customHeight="1" x14ac:dyDescent="0.2">
      <c r="A595" s="3" t="s">
        <v>1086</v>
      </c>
      <c r="B595" s="3" t="s">
        <v>1460</v>
      </c>
      <c r="C595" s="3" t="s">
        <v>1461</v>
      </c>
      <c r="D595" s="3" t="s">
        <v>280</v>
      </c>
      <c r="E595" s="3" t="s">
        <v>281</v>
      </c>
      <c r="F595" s="3" t="s">
        <v>195</v>
      </c>
      <c r="G595" s="16" t="s">
        <v>1536</v>
      </c>
      <c r="H595" s="3" t="s">
        <v>1459</v>
      </c>
      <c r="I595" s="3" t="s">
        <v>334</v>
      </c>
      <c r="J595" s="3" t="s">
        <v>1319</v>
      </c>
      <c r="K595" s="44">
        <f>Expenditures[[#This Row],[2019
 Total Budget]]-Expenditures[[#This Row],[Budget Adjustments]]</f>
        <v>200000</v>
      </c>
      <c r="L595" s="42"/>
      <c r="M595" s="12">
        <v>200000</v>
      </c>
      <c r="N595" s="12">
        <v>0</v>
      </c>
      <c r="O595" s="12">
        <v>0</v>
      </c>
      <c r="P595" s="12">
        <v>0</v>
      </c>
      <c r="Q595" s="36">
        <v>0</v>
      </c>
      <c r="R595" s="12">
        <v>0</v>
      </c>
      <c r="S595" s="12">
        <v>0</v>
      </c>
      <c r="T595" s="4" t="s">
        <v>16</v>
      </c>
      <c r="U595" s="4" t="s">
        <v>16</v>
      </c>
      <c r="V595" s="4" t="s">
        <v>16</v>
      </c>
    </row>
    <row r="596" spans="1:22" ht="11.1" customHeight="1" x14ac:dyDescent="0.2">
      <c r="A596" s="3" t="s">
        <v>1086</v>
      </c>
      <c r="B596" s="3" t="s">
        <v>1462</v>
      </c>
      <c r="C596" s="3" t="s">
        <v>1463</v>
      </c>
      <c r="D596" s="3" t="s">
        <v>280</v>
      </c>
      <c r="E596" s="3" t="s">
        <v>281</v>
      </c>
      <c r="F596" s="3" t="s">
        <v>195</v>
      </c>
      <c r="G596" s="16" t="s">
        <v>1536</v>
      </c>
      <c r="H596" s="3" t="s">
        <v>1459</v>
      </c>
      <c r="I596" s="3" t="s">
        <v>334</v>
      </c>
      <c r="J596" s="3" t="s">
        <v>1322</v>
      </c>
      <c r="K596" s="44">
        <f>Expenditures[[#This Row],[2019
 Total Budget]]-Expenditures[[#This Row],[Budget Adjustments]]</f>
        <v>200000</v>
      </c>
      <c r="L596" s="42">
        <v>17515</v>
      </c>
      <c r="M596" s="12">
        <v>217515</v>
      </c>
      <c r="N596" s="12">
        <v>9875</v>
      </c>
      <c r="O596" s="12">
        <v>152040</v>
      </c>
      <c r="P596" s="12">
        <v>0</v>
      </c>
      <c r="Q596" s="36">
        <v>10060.52</v>
      </c>
      <c r="R596" s="12">
        <v>48869.59</v>
      </c>
      <c r="S596" s="12">
        <v>372258.66</v>
      </c>
      <c r="T596" s="4" t="s">
        <v>16</v>
      </c>
      <c r="U596" s="4" t="s">
        <v>16</v>
      </c>
      <c r="V596" s="4" t="s">
        <v>16</v>
      </c>
    </row>
    <row r="597" spans="1:22" ht="11.1" customHeight="1" x14ac:dyDescent="0.2">
      <c r="A597" s="3" t="s">
        <v>1086</v>
      </c>
      <c r="B597" s="3" t="s">
        <v>1464</v>
      </c>
      <c r="C597" s="3" t="s">
        <v>1465</v>
      </c>
      <c r="D597" s="3" t="s">
        <v>280</v>
      </c>
      <c r="E597" s="3" t="s">
        <v>281</v>
      </c>
      <c r="F597" s="3" t="s">
        <v>195</v>
      </c>
      <c r="G597" s="16" t="s">
        <v>1536</v>
      </c>
      <c r="H597" s="3" t="s">
        <v>1459</v>
      </c>
      <c r="I597" s="3" t="s">
        <v>334</v>
      </c>
      <c r="J597" s="3" t="s">
        <v>1325</v>
      </c>
      <c r="K597" s="44">
        <f>Expenditures[[#This Row],[2019
 Total Budget]]-Expenditures[[#This Row],[Budget Adjustments]]</f>
        <v>0</v>
      </c>
      <c r="L597" s="42"/>
      <c r="M597" s="12">
        <v>0</v>
      </c>
      <c r="N597" s="12">
        <v>0</v>
      </c>
      <c r="O597" s="12">
        <v>0</v>
      </c>
      <c r="P597" s="12">
        <v>16872</v>
      </c>
      <c r="Q597" s="36">
        <v>16872</v>
      </c>
      <c r="R597" s="12">
        <v>0</v>
      </c>
      <c r="S597" s="12">
        <v>0</v>
      </c>
      <c r="T597" s="4" t="s">
        <v>16</v>
      </c>
      <c r="U597" s="4" t="s">
        <v>16</v>
      </c>
      <c r="V597" s="4" t="s">
        <v>16</v>
      </c>
    </row>
    <row r="598" spans="1:22" ht="11.1" customHeight="1" x14ac:dyDescent="0.2">
      <c r="A598" s="3" t="s">
        <v>1086</v>
      </c>
      <c r="B598" s="3" t="s">
        <v>1466</v>
      </c>
      <c r="C598" s="3" t="s">
        <v>1467</v>
      </c>
      <c r="D598" s="3" t="s">
        <v>280</v>
      </c>
      <c r="E598" s="3" t="s">
        <v>281</v>
      </c>
      <c r="F598" s="3" t="s">
        <v>195</v>
      </c>
      <c r="G598" s="16" t="s">
        <v>1536</v>
      </c>
      <c r="H598" s="3" t="s">
        <v>1459</v>
      </c>
      <c r="I598" s="3" t="s">
        <v>334</v>
      </c>
      <c r="J598" s="3" t="s">
        <v>1331</v>
      </c>
      <c r="K598" s="44">
        <f>Expenditures[[#This Row],[2019
 Total Budget]]-Expenditures[[#This Row],[Budget Adjustments]]</f>
        <v>0</v>
      </c>
      <c r="L598" s="42"/>
      <c r="M598" s="12">
        <v>0</v>
      </c>
      <c r="N598" s="12">
        <v>0</v>
      </c>
      <c r="O598" s="12">
        <v>0</v>
      </c>
      <c r="P598" s="12">
        <v>0</v>
      </c>
      <c r="Q598" s="36">
        <v>0</v>
      </c>
      <c r="R598" s="12">
        <v>0</v>
      </c>
      <c r="S598" s="12">
        <v>0</v>
      </c>
      <c r="T598" s="4" t="s">
        <v>16</v>
      </c>
      <c r="U598" s="4" t="s">
        <v>16</v>
      </c>
      <c r="V598" s="4" t="s">
        <v>16</v>
      </c>
    </row>
    <row r="599" spans="1:22" ht="11.1" customHeight="1" x14ac:dyDescent="0.2">
      <c r="A599" s="3" t="s">
        <v>1086</v>
      </c>
      <c r="B599" s="3" t="s">
        <v>1468</v>
      </c>
      <c r="C599" s="3" t="s">
        <v>1469</v>
      </c>
      <c r="D599" s="3" t="s">
        <v>280</v>
      </c>
      <c r="E599" s="3" t="s">
        <v>281</v>
      </c>
      <c r="F599" s="3" t="s">
        <v>195</v>
      </c>
      <c r="G599" s="16" t="s">
        <v>1536</v>
      </c>
      <c r="H599" s="3" t="s">
        <v>1459</v>
      </c>
      <c r="I599" s="3" t="s">
        <v>334</v>
      </c>
      <c r="J599" s="3" t="s">
        <v>1334</v>
      </c>
      <c r="K599" s="44">
        <f>Expenditures[[#This Row],[2019
 Total Budget]]-Expenditures[[#This Row],[Budget Adjustments]]</f>
        <v>0</v>
      </c>
      <c r="L599" s="42">
        <v>60110.37</v>
      </c>
      <c r="M599" s="12">
        <v>60110.37</v>
      </c>
      <c r="N599" s="12">
        <v>0</v>
      </c>
      <c r="O599" s="12">
        <v>60110.37</v>
      </c>
      <c r="P599" s="12">
        <v>0</v>
      </c>
      <c r="Q599" s="36">
        <v>9662.6299999999992</v>
      </c>
      <c r="R599" s="12">
        <v>0</v>
      </c>
      <c r="S599" s="12">
        <v>0</v>
      </c>
      <c r="T599" s="4" t="s">
        <v>16</v>
      </c>
      <c r="U599" s="4" t="s">
        <v>16</v>
      </c>
      <c r="V599" s="4" t="s">
        <v>16</v>
      </c>
    </row>
    <row r="600" spans="1:22" ht="11.1" customHeight="1" x14ac:dyDescent="0.2">
      <c r="A600" s="3" t="s">
        <v>1086</v>
      </c>
      <c r="B600" s="3" t="s">
        <v>1470</v>
      </c>
      <c r="C600" s="3" t="s">
        <v>1471</v>
      </c>
      <c r="D600" s="3" t="s">
        <v>280</v>
      </c>
      <c r="E600" s="3" t="s">
        <v>281</v>
      </c>
      <c r="F600" s="3" t="s">
        <v>195</v>
      </c>
      <c r="G600" s="16" t="s">
        <v>1536</v>
      </c>
      <c r="H600" s="3" t="s">
        <v>1459</v>
      </c>
      <c r="I600" s="3" t="s">
        <v>334</v>
      </c>
      <c r="J600" s="3" t="s">
        <v>1349</v>
      </c>
      <c r="K600" s="44">
        <f>Expenditures[[#This Row],[2019
 Total Budget]]-Expenditures[[#This Row],[Budget Adjustments]]</f>
        <v>22000</v>
      </c>
      <c r="L600" s="42"/>
      <c r="M600" s="12">
        <v>22000</v>
      </c>
      <c r="N600" s="12">
        <v>0</v>
      </c>
      <c r="O600" s="12">
        <v>0</v>
      </c>
      <c r="P600" s="12">
        <v>0</v>
      </c>
      <c r="Q600" s="36">
        <v>0</v>
      </c>
      <c r="R600" s="12">
        <v>0</v>
      </c>
      <c r="S600" s="12">
        <v>0</v>
      </c>
      <c r="T600" s="4" t="s">
        <v>16</v>
      </c>
      <c r="U600" s="4" t="s">
        <v>16</v>
      </c>
      <c r="V600" s="4" t="s">
        <v>16</v>
      </c>
    </row>
    <row r="601" spans="1:22" ht="11.1" customHeight="1" x14ac:dyDescent="0.2">
      <c r="A601" s="3" t="s">
        <v>1086</v>
      </c>
      <c r="B601" s="3" t="s">
        <v>1472</v>
      </c>
      <c r="C601" s="3" t="s">
        <v>1473</v>
      </c>
      <c r="D601" s="3" t="s">
        <v>280</v>
      </c>
      <c r="E601" s="3" t="s">
        <v>281</v>
      </c>
      <c r="F601" s="3" t="s">
        <v>195</v>
      </c>
      <c r="G601" s="16" t="s">
        <v>1536</v>
      </c>
      <c r="H601" s="3" t="s">
        <v>1459</v>
      </c>
      <c r="I601" s="3" t="s">
        <v>334</v>
      </c>
      <c r="J601" s="3" t="s">
        <v>1352</v>
      </c>
      <c r="K601" s="44">
        <f>Expenditures[[#This Row],[2019
 Total Budget]]-Expenditures[[#This Row],[Budget Adjustments]]</f>
        <v>212500</v>
      </c>
      <c r="L601" s="42"/>
      <c r="M601" s="12">
        <v>212500</v>
      </c>
      <c r="N601" s="12">
        <v>0</v>
      </c>
      <c r="O601" s="12">
        <v>0</v>
      </c>
      <c r="P601" s="12">
        <v>0</v>
      </c>
      <c r="Q601" s="36">
        <v>0</v>
      </c>
      <c r="R601" s="12">
        <v>0</v>
      </c>
      <c r="S601" s="12">
        <v>188890</v>
      </c>
      <c r="T601" s="4" t="s">
        <v>16</v>
      </c>
      <c r="U601" s="4" t="s">
        <v>16</v>
      </c>
      <c r="V601" s="4" t="s">
        <v>16</v>
      </c>
    </row>
    <row r="602" spans="1:22" ht="11.1" customHeight="1" x14ac:dyDescent="0.2">
      <c r="A602" s="3" t="s">
        <v>1086</v>
      </c>
      <c r="B602" s="3" t="s">
        <v>1474</v>
      </c>
      <c r="C602" s="3" t="s">
        <v>1475</v>
      </c>
      <c r="D602" s="3" t="s">
        <v>280</v>
      </c>
      <c r="E602" s="3" t="s">
        <v>281</v>
      </c>
      <c r="F602" s="3" t="s">
        <v>195</v>
      </c>
      <c r="G602" s="16" t="s">
        <v>1536</v>
      </c>
      <c r="H602" s="3" t="s">
        <v>1459</v>
      </c>
      <c r="I602" s="3" t="s">
        <v>334</v>
      </c>
      <c r="J602" s="3" t="s">
        <v>1476</v>
      </c>
      <c r="K602" s="44">
        <f>Expenditures[[#This Row],[2019
 Total Budget]]-Expenditures[[#This Row],[Budget Adjustments]]</f>
        <v>0</v>
      </c>
      <c r="L602" s="42">
        <v>15893.53</v>
      </c>
      <c r="M602" s="12">
        <v>15893.53</v>
      </c>
      <c r="N602" s="12">
        <v>0</v>
      </c>
      <c r="O602" s="12">
        <v>15893.53</v>
      </c>
      <c r="P602" s="12">
        <v>0</v>
      </c>
      <c r="Q602" s="36">
        <v>6231.48</v>
      </c>
      <c r="R602" s="12">
        <v>0</v>
      </c>
      <c r="S602" s="12">
        <v>0</v>
      </c>
      <c r="T602" s="4" t="s">
        <v>16</v>
      </c>
      <c r="U602" s="4" t="s">
        <v>16</v>
      </c>
      <c r="V602" s="4" t="s">
        <v>16</v>
      </c>
    </row>
    <row r="603" spans="1:22" ht="11.1" customHeight="1" x14ac:dyDescent="0.2">
      <c r="A603" s="3" t="s">
        <v>1086</v>
      </c>
      <c r="B603" s="3" t="s">
        <v>1477</v>
      </c>
      <c r="C603" s="3" t="s">
        <v>1478</v>
      </c>
      <c r="D603" s="3" t="s">
        <v>280</v>
      </c>
      <c r="E603" s="3" t="s">
        <v>281</v>
      </c>
      <c r="F603" s="3" t="s">
        <v>214</v>
      </c>
      <c r="G603" s="16" t="s">
        <v>1539</v>
      </c>
      <c r="H603" s="3" t="s">
        <v>902</v>
      </c>
      <c r="I603" s="3" t="s">
        <v>303</v>
      </c>
      <c r="J603" s="3" t="s">
        <v>903</v>
      </c>
      <c r="K603" s="44">
        <f>Expenditures[[#This Row],[2019
 Total Budget]]-Expenditures[[#This Row],[Budget Adjustments]]</f>
        <v>81626</v>
      </c>
      <c r="L603" s="42"/>
      <c r="M603" s="12">
        <v>81626</v>
      </c>
      <c r="N603" s="12">
        <v>0</v>
      </c>
      <c r="O603" s="12">
        <v>0</v>
      </c>
      <c r="P603" s="12">
        <v>0</v>
      </c>
      <c r="Q603" s="36">
        <v>78159</v>
      </c>
      <c r="R603" s="12">
        <v>0</v>
      </c>
      <c r="S603" s="12">
        <v>77229</v>
      </c>
      <c r="T603" s="4" t="s">
        <v>16</v>
      </c>
      <c r="U603" s="4" t="s">
        <v>16</v>
      </c>
      <c r="V603" s="4" t="s">
        <v>16</v>
      </c>
    </row>
    <row r="604" spans="1:22" ht="11.1" customHeight="1" x14ac:dyDescent="0.2">
      <c r="A604" s="3" t="s">
        <v>1086</v>
      </c>
      <c r="B604" s="3" t="s">
        <v>1479</v>
      </c>
      <c r="C604" s="3" t="s">
        <v>1365</v>
      </c>
      <c r="D604" s="3" t="s">
        <v>280</v>
      </c>
      <c r="E604" s="3" t="s">
        <v>281</v>
      </c>
      <c r="F604" s="3" t="s">
        <v>214</v>
      </c>
      <c r="G604" s="16" t="s">
        <v>1539</v>
      </c>
      <c r="H604" s="3" t="s">
        <v>902</v>
      </c>
      <c r="I604" s="3" t="s">
        <v>303</v>
      </c>
      <c r="J604" s="3" t="s">
        <v>906</v>
      </c>
      <c r="K604" s="44">
        <f>Expenditures[[#This Row],[2019
 Total Budget]]-Expenditures[[#This Row],[Budget Adjustments]]</f>
        <v>0</v>
      </c>
      <c r="L604" s="42"/>
      <c r="M604" s="12">
        <v>0</v>
      </c>
      <c r="N604" s="12">
        <v>0</v>
      </c>
      <c r="O604" s="12">
        <v>0</v>
      </c>
      <c r="P604" s="12">
        <v>0</v>
      </c>
      <c r="Q604" s="36">
        <v>0</v>
      </c>
      <c r="R604" s="12">
        <v>0</v>
      </c>
      <c r="S604" s="12">
        <v>0</v>
      </c>
      <c r="T604" s="4" t="s">
        <v>16</v>
      </c>
      <c r="U604" s="4" t="s">
        <v>16</v>
      </c>
      <c r="V604" s="4" t="s">
        <v>16</v>
      </c>
    </row>
    <row r="605" spans="1:22" ht="11.1" customHeight="1" x14ac:dyDescent="0.2">
      <c r="A605" s="3" t="s">
        <v>1086</v>
      </c>
      <c r="B605" s="3" t="s">
        <v>1480</v>
      </c>
      <c r="C605" s="3" t="s">
        <v>911</v>
      </c>
      <c r="D605" s="3" t="s">
        <v>280</v>
      </c>
      <c r="E605" s="3" t="s">
        <v>281</v>
      </c>
      <c r="F605" s="3" t="s">
        <v>214</v>
      </c>
      <c r="G605" s="16" t="s">
        <v>1539</v>
      </c>
      <c r="H605" s="3" t="s">
        <v>912</v>
      </c>
      <c r="I605" s="3" t="s">
        <v>303</v>
      </c>
      <c r="J605" s="3" t="s">
        <v>913</v>
      </c>
      <c r="K605" s="44">
        <f>Expenditures[[#This Row],[2019
 Total Budget]]-Expenditures[[#This Row],[Budget Adjustments]]</f>
        <v>16578</v>
      </c>
      <c r="L605" s="42"/>
      <c r="M605" s="12">
        <v>16578</v>
      </c>
      <c r="N605" s="12">
        <v>16578</v>
      </c>
      <c r="O605" s="12">
        <v>0</v>
      </c>
      <c r="P605" s="12">
        <v>17415</v>
      </c>
      <c r="Q605" s="36">
        <v>17415</v>
      </c>
      <c r="R605" s="12">
        <v>16072</v>
      </c>
      <c r="S605" s="12">
        <v>16072</v>
      </c>
      <c r="T605" s="4" t="s">
        <v>16</v>
      </c>
      <c r="U605" s="4" t="s">
        <v>16</v>
      </c>
      <c r="V605" s="4" t="s">
        <v>16</v>
      </c>
    </row>
    <row r="606" spans="1:22" ht="11.1" customHeight="1" x14ac:dyDescent="0.2">
      <c r="A606" s="3" t="s">
        <v>1086</v>
      </c>
      <c r="B606" s="3" t="s">
        <v>1481</v>
      </c>
      <c r="C606" s="3" t="s">
        <v>915</v>
      </c>
      <c r="D606" s="3" t="s">
        <v>280</v>
      </c>
      <c r="E606" s="3" t="s">
        <v>281</v>
      </c>
      <c r="F606" s="3" t="s">
        <v>214</v>
      </c>
      <c r="G606" s="16" t="s">
        <v>1539</v>
      </c>
      <c r="H606" s="3" t="s">
        <v>916</v>
      </c>
      <c r="I606" s="3" t="s">
        <v>303</v>
      </c>
      <c r="J606" s="3" t="s">
        <v>913</v>
      </c>
      <c r="K606" s="44">
        <f>Expenditures[[#This Row],[2019
 Total Budget]]-Expenditures[[#This Row],[Budget Adjustments]]</f>
        <v>0</v>
      </c>
      <c r="L606" s="42"/>
      <c r="M606" s="12">
        <v>0</v>
      </c>
      <c r="N606" s="12">
        <v>0</v>
      </c>
      <c r="O606" s="12">
        <v>0</v>
      </c>
      <c r="P606" s="12">
        <v>0</v>
      </c>
      <c r="Q606" s="36">
        <v>0</v>
      </c>
      <c r="R606" s="12">
        <v>0</v>
      </c>
      <c r="S606" s="12">
        <v>0</v>
      </c>
      <c r="T606" s="4" t="s">
        <v>16</v>
      </c>
      <c r="U606" s="4" t="s">
        <v>16</v>
      </c>
      <c r="V606" s="4" t="s">
        <v>16</v>
      </c>
    </row>
    <row r="607" spans="1:22" ht="11.1" customHeight="1" x14ac:dyDescent="0.2">
      <c r="A607" s="3" t="s">
        <v>1086</v>
      </c>
      <c r="B607" s="3" t="s">
        <v>1482</v>
      </c>
      <c r="C607" s="3" t="s">
        <v>918</v>
      </c>
      <c r="D607" s="3" t="s">
        <v>280</v>
      </c>
      <c r="E607" s="3" t="s">
        <v>281</v>
      </c>
      <c r="F607" s="3" t="s">
        <v>214</v>
      </c>
      <c r="G607" s="16" t="s">
        <v>1539</v>
      </c>
      <c r="H607" s="3" t="s">
        <v>919</v>
      </c>
      <c r="I607" s="3" t="s">
        <v>303</v>
      </c>
      <c r="J607" s="3" t="s">
        <v>920</v>
      </c>
      <c r="K607" s="44">
        <f>Expenditures[[#This Row],[2019
 Total Budget]]-Expenditures[[#This Row],[Budget Adjustments]]</f>
        <v>58659</v>
      </c>
      <c r="L607" s="42"/>
      <c r="M607" s="12">
        <v>58659</v>
      </c>
      <c r="N607" s="12">
        <v>16672.09</v>
      </c>
      <c r="O607" s="12">
        <v>0</v>
      </c>
      <c r="P607" s="12">
        <v>14871.93</v>
      </c>
      <c r="Q607" s="36">
        <v>51539.35</v>
      </c>
      <c r="R607" s="12">
        <v>15552.27</v>
      </c>
      <c r="S607" s="12">
        <v>65679.86</v>
      </c>
      <c r="T607" s="4" t="s">
        <v>16</v>
      </c>
      <c r="U607" s="4" t="s">
        <v>16</v>
      </c>
      <c r="V607" s="4" t="s">
        <v>16</v>
      </c>
    </row>
    <row r="608" spans="1:22" ht="11.1" customHeight="1" x14ac:dyDescent="0.2">
      <c r="A608" s="3" t="s">
        <v>1086</v>
      </c>
      <c r="B608" s="3" t="s">
        <v>1483</v>
      </c>
      <c r="C608" s="3" t="s">
        <v>922</v>
      </c>
      <c r="D608" s="3" t="s">
        <v>280</v>
      </c>
      <c r="E608" s="3" t="s">
        <v>281</v>
      </c>
      <c r="F608" s="3" t="s">
        <v>214</v>
      </c>
      <c r="G608" s="16" t="s">
        <v>1539</v>
      </c>
      <c r="H608" s="3" t="s">
        <v>919</v>
      </c>
      <c r="I608" s="3" t="s">
        <v>303</v>
      </c>
      <c r="J608" s="3" t="s">
        <v>923</v>
      </c>
      <c r="K608" s="44">
        <f>Expenditures[[#This Row],[2019
 Total Budget]]-Expenditures[[#This Row],[Budget Adjustments]]</f>
        <v>43083.199999999997</v>
      </c>
      <c r="L608" s="42"/>
      <c r="M608" s="12">
        <v>43083.199999999997</v>
      </c>
      <c r="N608" s="12">
        <v>13688.73</v>
      </c>
      <c r="O608" s="12">
        <v>0</v>
      </c>
      <c r="P608" s="12">
        <v>8172.84</v>
      </c>
      <c r="Q608" s="36">
        <v>35739.93</v>
      </c>
      <c r="R608" s="12">
        <v>14677.32</v>
      </c>
      <c r="S608" s="12">
        <v>53116.14</v>
      </c>
      <c r="T608" s="4" t="s">
        <v>16</v>
      </c>
      <c r="U608" s="4" t="s">
        <v>16</v>
      </c>
      <c r="V608" s="4" t="s">
        <v>16</v>
      </c>
    </row>
    <row r="609" spans="1:22" ht="11.1" customHeight="1" x14ac:dyDescent="0.2">
      <c r="A609" s="3" t="s">
        <v>1086</v>
      </c>
      <c r="B609" s="3" t="s">
        <v>1484</v>
      </c>
      <c r="C609" s="3" t="s">
        <v>925</v>
      </c>
      <c r="D609" s="3" t="s">
        <v>280</v>
      </c>
      <c r="E609" s="3" t="s">
        <v>281</v>
      </c>
      <c r="F609" s="3" t="s">
        <v>214</v>
      </c>
      <c r="G609" s="16" t="s">
        <v>1539</v>
      </c>
      <c r="H609" s="3" t="s">
        <v>926</v>
      </c>
      <c r="I609" s="3" t="s">
        <v>303</v>
      </c>
      <c r="J609" s="3" t="s">
        <v>920</v>
      </c>
      <c r="K609" s="44">
        <f>Expenditures[[#This Row],[2019
 Total Budget]]-Expenditures[[#This Row],[Budget Adjustments]]</f>
        <v>7000</v>
      </c>
      <c r="L609" s="42"/>
      <c r="M609" s="12">
        <v>7000</v>
      </c>
      <c r="N609" s="12">
        <v>2060.9299999999998</v>
      </c>
      <c r="O609" s="12">
        <v>0</v>
      </c>
      <c r="P609" s="12">
        <v>2097.75</v>
      </c>
      <c r="Q609" s="36">
        <v>7334.35</v>
      </c>
      <c r="R609" s="12">
        <v>1871.76</v>
      </c>
      <c r="S609" s="12">
        <v>7487.04</v>
      </c>
      <c r="T609" s="4" t="s">
        <v>16</v>
      </c>
      <c r="U609" s="4" t="s">
        <v>16</v>
      </c>
      <c r="V609" s="4" t="s">
        <v>16</v>
      </c>
    </row>
    <row r="610" spans="1:22" ht="11.1" customHeight="1" x14ac:dyDescent="0.2">
      <c r="A610" s="3" t="s">
        <v>1086</v>
      </c>
      <c r="B610" s="3" t="s">
        <v>1485</v>
      </c>
      <c r="C610" s="3" t="s">
        <v>928</v>
      </c>
      <c r="D610" s="3" t="s">
        <v>280</v>
      </c>
      <c r="E610" s="3" t="s">
        <v>281</v>
      </c>
      <c r="F610" s="3" t="s">
        <v>214</v>
      </c>
      <c r="G610" s="16" t="s">
        <v>1539</v>
      </c>
      <c r="H610" s="3" t="s">
        <v>926</v>
      </c>
      <c r="I610" s="3" t="s">
        <v>303</v>
      </c>
      <c r="J610" s="3" t="s">
        <v>923</v>
      </c>
      <c r="K610" s="44">
        <f>Expenditures[[#This Row],[2019
 Total Budget]]-Expenditures[[#This Row],[Budget Adjustments]]</f>
        <v>0</v>
      </c>
      <c r="L610" s="42"/>
      <c r="M610" s="12">
        <v>0</v>
      </c>
      <c r="N610" s="12">
        <v>0</v>
      </c>
      <c r="O610" s="12">
        <v>0</v>
      </c>
      <c r="P610" s="12">
        <v>0</v>
      </c>
      <c r="Q610" s="36">
        <v>32.909999999999997</v>
      </c>
      <c r="R610" s="12">
        <v>0</v>
      </c>
      <c r="S610" s="12">
        <v>0</v>
      </c>
      <c r="T610" s="4" t="s">
        <v>16</v>
      </c>
      <c r="U610" s="4" t="s">
        <v>16</v>
      </c>
      <c r="V610" s="4" t="s">
        <v>16</v>
      </c>
    </row>
    <row r="611" spans="1:22" ht="11.1" customHeight="1" x14ac:dyDescent="0.2">
      <c r="A611" s="3" t="s">
        <v>1086</v>
      </c>
      <c r="B611" s="3" t="s">
        <v>1486</v>
      </c>
      <c r="C611" s="3" t="s">
        <v>930</v>
      </c>
      <c r="D611" s="3" t="s">
        <v>280</v>
      </c>
      <c r="E611" s="3" t="s">
        <v>281</v>
      </c>
      <c r="F611" s="3" t="s">
        <v>214</v>
      </c>
      <c r="G611" s="16" t="s">
        <v>1539</v>
      </c>
      <c r="H611" s="3" t="s">
        <v>931</v>
      </c>
      <c r="I611" s="3" t="s">
        <v>303</v>
      </c>
      <c r="J611" s="3" t="s">
        <v>920</v>
      </c>
      <c r="K611" s="44">
        <f>Expenditures[[#This Row],[2019
 Total Budget]]-Expenditures[[#This Row],[Budget Adjustments]]</f>
        <v>23277</v>
      </c>
      <c r="L611" s="42"/>
      <c r="M611" s="12">
        <v>23277</v>
      </c>
      <c r="N611" s="12">
        <v>0</v>
      </c>
      <c r="O611" s="12">
        <v>0</v>
      </c>
      <c r="P611" s="12">
        <v>0</v>
      </c>
      <c r="Q611" s="36">
        <v>21378.36</v>
      </c>
      <c r="R611" s="12">
        <v>0</v>
      </c>
      <c r="S611" s="12">
        <v>29284.1</v>
      </c>
      <c r="T611" s="4" t="s">
        <v>16</v>
      </c>
      <c r="U611" s="4" t="s">
        <v>16</v>
      </c>
      <c r="V611" s="4" t="s">
        <v>16</v>
      </c>
    </row>
    <row r="612" spans="1:22" ht="11.1" customHeight="1" x14ac:dyDescent="0.2">
      <c r="A612" s="3" t="s">
        <v>1086</v>
      </c>
      <c r="B612" s="3" t="s">
        <v>1487</v>
      </c>
      <c r="C612" s="3" t="s">
        <v>1374</v>
      </c>
      <c r="D612" s="3" t="s">
        <v>280</v>
      </c>
      <c r="E612" s="3" t="s">
        <v>281</v>
      </c>
      <c r="F612" s="3" t="s">
        <v>214</v>
      </c>
      <c r="G612" s="16" t="s">
        <v>1539</v>
      </c>
      <c r="H612" s="3" t="s">
        <v>931</v>
      </c>
      <c r="I612" s="3" t="s">
        <v>303</v>
      </c>
      <c r="J612" s="3" t="s">
        <v>304</v>
      </c>
      <c r="K612" s="44">
        <f>Expenditures[[#This Row],[2019
 Total Budget]]-Expenditures[[#This Row],[Budget Adjustments]]</f>
        <v>2062</v>
      </c>
      <c r="L612" s="42"/>
      <c r="M612" s="12">
        <v>2062</v>
      </c>
      <c r="N612" s="12">
        <v>0</v>
      </c>
      <c r="O612" s="12">
        <v>0</v>
      </c>
      <c r="P612" s="12">
        <v>0</v>
      </c>
      <c r="Q612" s="36">
        <v>1634.46</v>
      </c>
      <c r="R612" s="12">
        <v>0</v>
      </c>
      <c r="S612" s="12">
        <v>2240.9299999999998</v>
      </c>
      <c r="T612" s="4" t="s">
        <v>16</v>
      </c>
      <c r="U612" s="4" t="s">
        <v>16</v>
      </c>
      <c r="V612" s="4" t="s">
        <v>16</v>
      </c>
    </row>
    <row r="613" spans="1:22" ht="11.1" customHeight="1" x14ac:dyDescent="0.2">
      <c r="A613" s="3" t="s">
        <v>1086</v>
      </c>
      <c r="B613" s="3" t="s">
        <v>1488</v>
      </c>
      <c r="C613" s="3" t="s">
        <v>1376</v>
      </c>
      <c r="D613" s="3" t="s">
        <v>280</v>
      </c>
      <c r="E613" s="3" t="s">
        <v>281</v>
      </c>
      <c r="F613" s="3" t="s">
        <v>214</v>
      </c>
      <c r="G613" s="16" t="s">
        <v>1539</v>
      </c>
      <c r="H613" s="3" t="s">
        <v>938</v>
      </c>
      <c r="I613" s="3" t="s">
        <v>303</v>
      </c>
      <c r="J613" s="3" t="s">
        <v>920</v>
      </c>
      <c r="K613" s="44">
        <f>Expenditures[[#This Row],[2019
 Total Budget]]-Expenditures[[#This Row],[Budget Adjustments]]</f>
        <v>0</v>
      </c>
      <c r="L613" s="42"/>
      <c r="M613" s="12">
        <v>0</v>
      </c>
      <c r="N613" s="12">
        <v>0</v>
      </c>
      <c r="O613" s="12">
        <v>0</v>
      </c>
      <c r="P613" s="12">
        <v>0</v>
      </c>
      <c r="Q613" s="36">
        <v>-48.9</v>
      </c>
      <c r="R613" s="12">
        <v>3600</v>
      </c>
      <c r="S613" s="12">
        <v>3850</v>
      </c>
      <c r="T613" s="4" t="s">
        <v>16</v>
      </c>
      <c r="U613" s="4" t="s">
        <v>16</v>
      </c>
      <c r="V613" s="4" t="s">
        <v>16</v>
      </c>
    </row>
    <row r="614" spans="1:22" ht="11.1" customHeight="1" x14ac:dyDescent="0.2">
      <c r="A614" s="3" t="s">
        <v>1086</v>
      </c>
      <c r="B614" s="3" t="s">
        <v>1489</v>
      </c>
      <c r="C614" s="3" t="s">
        <v>1490</v>
      </c>
      <c r="D614" s="3" t="s">
        <v>280</v>
      </c>
      <c r="E614" s="3" t="s">
        <v>281</v>
      </c>
      <c r="F614" s="3" t="s">
        <v>214</v>
      </c>
      <c r="G614" s="16" t="s">
        <v>1539</v>
      </c>
      <c r="H614" s="3" t="s">
        <v>938</v>
      </c>
      <c r="I614" s="3" t="s">
        <v>303</v>
      </c>
      <c r="J614" s="3" t="s">
        <v>923</v>
      </c>
      <c r="K614" s="44">
        <f>Expenditures[[#This Row],[2019
 Total Budget]]-Expenditures[[#This Row],[Budget Adjustments]]</f>
        <v>80</v>
      </c>
      <c r="L614" s="42"/>
      <c r="M614" s="12">
        <v>80</v>
      </c>
      <c r="N614" s="12">
        <v>475</v>
      </c>
      <c r="O614" s="12">
        <v>0</v>
      </c>
      <c r="P614" s="12">
        <v>950</v>
      </c>
      <c r="Q614" s="36">
        <v>950</v>
      </c>
      <c r="R614" s="12">
        <v>2150</v>
      </c>
      <c r="S614" s="12">
        <v>2150</v>
      </c>
      <c r="T614" s="4" t="s">
        <v>16</v>
      </c>
      <c r="U614" s="4" t="s">
        <v>16</v>
      </c>
      <c r="V614" s="4" t="s">
        <v>16</v>
      </c>
    </row>
    <row r="615" spans="1:22" ht="11.1" customHeight="1" x14ac:dyDescent="0.2">
      <c r="A615" s="3" t="s">
        <v>1086</v>
      </c>
      <c r="B615" s="3" t="s">
        <v>1491</v>
      </c>
      <c r="C615" s="3" t="s">
        <v>1378</v>
      </c>
      <c r="D615" s="3" t="s">
        <v>280</v>
      </c>
      <c r="E615" s="3" t="s">
        <v>281</v>
      </c>
      <c r="F615" s="3" t="s">
        <v>214</v>
      </c>
      <c r="G615" s="16" t="s">
        <v>1539</v>
      </c>
      <c r="H615" s="3" t="s">
        <v>943</v>
      </c>
      <c r="I615" s="3" t="s">
        <v>303</v>
      </c>
      <c r="J615" s="3" t="s">
        <v>920</v>
      </c>
      <c r="K615" s="44">
        <f>Expenditures[[#This Row],[2019
 Total Budget]]-Expenditures[[#This Row],[Budget Adjustments]]</f>
        <v>21000</v>
      </c>
      <c r="L615" s="42"/>
      <c r="M615" s="12">
        <v>21000</v>
      </c>
      <c r="N615" s="12">
        <v>7500</v>
      </c>
      <c r="O615" s="12">
        <v>0</v>
      </c>
      <c r="P615" s="12">
        <v>21000</v>
      </c>
      <c r="Q615" s="36">
        <v>28500</v>
      </c>
      <c r="R615" s="12">
        <v>0</v>
      </c>
      <c r="S615" s="12">
        <v>0</v>
      </c>
      <c r="T615" s="4" t="s">
        <v>16</v>
      </c>
      <c r="U615" s="4" t="s">
        <v>16</v>
      </c>
      <c r="V615" s="4" t="s">
        <v>16</v>
      </c>
    </row>
    <row r="616" spans="1:22" ht="11.1" customHeight="1" x14ac:dyDescent="0.2">
      <c r="A616" s="3" t="s">
        <v>1086</v>
      </c>
      <c r="B616" s="3" t="s">
        <v>1492</v>
      </c>
      <c r="C616" s="3" t="s">
        <v>1493</v>
      </c>
      <c r="D616" s="3" t="s">
        <v>280</v>
      </c>
      <c r="E616" s="3" t="s">
        <v>281</v>
      </c>
      <c r="F616" s="3" t="s">
        <v>214</v>
      </c>
      <c r="G616" s="16" t="s">
        <v>1539</v>
      </c>
      <c r="H616" s="3" t="s">
        <v>943</v>
      </c>
      <c r="I616" s="3" t="s">
        <v>303</v>
      </c>
      <c r="J616" s="3" t="s">
        <v>923</v>
      </c>
      <c r="K616" s="44">
        <f>Expenditures[[#This Row],[2019
 Total Budget]]-Expenditures[[#This Row],[Budget Adjustments]]</f>
        <v>9000</v>
      </c>
      <c r="L616" s="42"/>
      <c r="M616" s="12">
        <v>9000</v>
      </c>
      <c r="N616" s="12">
        <v>3250</v>
      </c>
      <c r="O616" s="12">
        <v>0</v>
      </c>
      <c r="P616" s="12">
        <v>3000</v>
      </c>
      <c r="Q616" s="36">
        <v>7500</v>
      </c>
      <c r="R616" s="12">
        <v>0</v>
      </c>
      <c r="S616" s="12">
        <v>0</v>
      </c>
      <c r="T616" s="4" t="s">
        <v>16</v>
      </c>
      <c r="U616" s="4" t="s">
        <v>16</v>
      </c>
      <c r="V616" s="4" t="s">
        <v>16</v>
      </c>
    </row>
    <row r="617" spans="1:22" ht="11.1" customHeight="1" x14ac:dyDescent="0.2">
      <c r="A617" s="3" t="s">
        <v>1086</v>
      </c>
      <c r="B617" s="3" t="s">
        <v>1494</v>
      </c>
      <c r="C617" s="3" t="s">
        <v>947</v>
      </c>
      <c r="D617" s="3" t="s">
        <v>280</v>
      </c>
      <c r="E617" s="3" t="s">
        <v>281</v>
      </c>
      <c r="F617" s="3" t="s">
        <v>214</v>
      </c>
      <c r="G617" s="16" t="s">
        <v>1539</v>
      </c>
      <c r="H617" s="3" t="s">
        <v>948</v>
      </c>
      <c r="I617" s="3" t="s">
        <v>303</v>
      </c>
      <c r="J617" s="3" t="s">
        <v>913</v>
      </c>
      <c r="K617" s="44">
        <f>Expenditures[[#This Row],[2019
 Total Budget]]-Expenditures[[#This Row],[Budget Adjustments]]</f>
        <v>250</v>
      </c>
      <c r="L617" s="42"/>
      <c r="M617" s="12">
        <v>250</v>
      </c>
      <c r="N617" s="12">
        <v>159.66</v>
      </c>
      <c r="O617" s="12">
        <v>0</v>
      </c>
      <c r="P617" s="12">
        <v>153</v>
      </c>
      <c r="Q617" s="36">
        <v>212.34</v>
      </c>
      <c r="R617" s="12">
        <v>51</v>
      </c>
      <c r="S617" s="12">
        <v>343.58</v>
      </c>
      <c r="T617" s="4" t="s">
        <v>16</v>
      </c>
      <c r="U617" s="4" t="s">
        <v>16</v>
      </c>
      <c r="V617" s="4" t="s">
        <v>16</v>
      </c>
    </row>
    <row r="618" spans="1:22" ht="11.1" customHeight="1" x14ac:dyDescent="0.2">
      <c r="A618" s="3" t="s">
        <v>1086</v>
      </c>
      <c r="B618" s="3" t="s">
        <v>1495</v>
      </c>
      <c r="C618" s="3" t="s">
        <v>1381</v>
      </c>
      <c r="D618" s="3" t="s">
        <v>280</v>
      </c>
      <c r="E618" s="3" t="s">
        <v>281</v>
      </c>
      <c r="F618" s="3" t="s">
        <v>214</v>
      </c>
      <c r="G618" s="16" t="s">
        <v>1539</v>
      </c>
      <c r="H618" s="3" t="s">
        <v>954</v>
      </c>
      <c r="I618" s="3" t="s">
        <v>303</v>
      </c>
      <c r="J618" s="3" t="s">
        <v>920</v>
      </c>
      <c r="K618" s="44">
        <f>Expenditures[[#This Row],[2019
 Total Budget]]-Expenditures[[#This Row],[Budget Adjustments]]</f>
        <v>0</v>
      </c>
      <c r="L618" s="42"/>
      <c r="M618" s="12">
        <v>0</v>
      </c>
      <c r="N618" s="12">
        <v>0</v>
      </c>
      <c r="O618" s="12">
        <v>0</v>
      </c>
      <c r="P618" s="12">
        <v>0</v>
      </c>
      <c r="Q618" s="36">
        <v>0</v>
      </c>
      <c r="R618" s="12">
        <v>0</v>
      </c>
      <c r="S618" s="12">
        <v>0</v>
      </c>
      <c r="T618" s="4" t="s">
        <v>16</v>
      </c>
      <c r="U618" s="4" t="s">
        <v>16</v>
      </c>
      <c r="V618" s="4" t="s">
        <v>16</v>
      </c>
    </row>
    <row r="619" spans="1:22" ht="11.1" customHeight="1" x14ac:dyDescent="0.2">
      <c r="A619" s="3" t="s">
        <v>1086</v>
      </c>
      <c r="B619" s="3" t="s">
        <v>1496</v>
      </c>
      <c r="C619" s="3" t="s">
        <v>953</v>
      </c>
      <c r="D619" s="3" t="s">
        <v>280</v>
      </c>
      <c r="E619" s="3" t="s">
        <v>281</v>
      </c>
      <c r="F619" s="3" t="s">
        <v>214</v>
      </c>
      <c r="G619" s="16" t="s">
        <v>1539</v>
      </c>
      <c r="H619" s="3" t="s">
        <v>954</v>
      </c>
      <c r="I619" s="3" t="s">
        <v>303</v>
      </c>
      <c r="J619" s="3" t="s">
        <v>304</v>
      </c>
      <c r="K619" s="44">
        <f>Expenditures[[#This Row],[2019
 Total Budget]]-Expenditures[[#This Row],[Budget Adjustments]]</f>
        <v>192</v>
      </c>
      <c r="L619" s="42"/>
      <c r="M619" s="12">
        <v>192</v>
      </c>
      <c r="N619" s="12">
        <v>1687.35</v>
      </c>
      <c r="O619" s="12">
        <v>0</v>
      </c>
      <c r="P619" s="12">
        <v>0</v>
      </c>
      <c r="Q619" s="36">
        <v>1344.36</v>
      </c>
      <c r="R619" s="12">
        <v>0</v>
      </c>
      <c r="S619" s="12">
        <v>151.30000000000001</v>
      </c>
      <c r="T619" s="4" t="s">
        <v>16</v>
      </c>
      <c r="U619" s="4" t="s">
        <v>16</v>
      </c>
      <c r="V619" s="4" t="s">
        <v>16</v>
      </c>
    </row>
    <row r="620" spans="1:22" ht="11.1" customHeight="1" x14ac:dyDescent="0.2">
      <c r="A620" s="3" t="s">
        <v>1086</v>
      </c>
      <c r="B620" s="3" t="s">
        <v>1497</v>
      </c>
      <c r="C620" s="3" t="s">
        <v>1498</v>
      </c>
      <c r="D620" s="3" t="s">
        <v>280</v>
      </c>
      <c r="E620" s="3" t="s">
        <v>281</v>
      </c>
      <c r="F620" s="3" t="s">
        <v>214</v>
      </c>
      <c r="G620" s="16" t="s">
        <v>1539</v>
      </c>
      <c r="H620" s="3" t="s">
        <v>954</v>
      </c>
      <c r="I620" s="3" t="s">
        <v>303</v>
      </c>
      <c r="J620" s="3" t="s">
        <v>913</v>
      </c>
      <c r="K620" s="44">
        <f>Expenditures[[#This Row],[2019
 Total Budget]]-Expenditures[[#This Row],[Budget Adjustments]]</f>
        <v>2500</v>
      </c>
      <c r="L620" s="42"/>
      <c r="M620" s="12">
        <v>2500</v>
      </c>
      <c r="N620" s="12">
        <v>0</v>
      </c>
      <c r="O620" s="12">
        <v>0</v>
      </c>
      <c r="P620" s="12">
        <v>0</v>
      </c>
      <c r="Q620" s="36">
        <v>1100.44</v>
      </c>
      <c r="R620" s="12">
        <v>0</v>
      </c>
      <c r="S620" s="12">
        <v>1977.74</v>
      </c>
      <c r="T620" s="4" t="s">
        <v>16</v>
      </c>
      <c r="U620" s="4" t="s">
        <v>16</v>
      </c>
      <c r="V620" s="4" t="s">
        <v>16</v>
      </c>
    </row>
    <row r="621" spans="1:22" ht="11.1" customHeight="1" x14ac:dyDescent="0.2">
      <c r="A621" s="3" t="s">
        <v>1086</v>
      </c>
      <c r="B621" s="3" t="s">
        <v>1499</v>
      </c>
      <c r="C621" s="3" t="s">
        <v>1386</v>
      </c>
      <c r="D621" s="3" t="s">
        <v>280</v>
      </c>
      <c r="E621" s="3" t="s">
        <v>281</v>
      </c>
      <c r="F621" s="3" t="s">
        <v>214</v>
      </c>
      <c r="G621" s="16" t="s">
        <v>1539</v>
      </c>
      <c r="H621" s="3" t="s">
        <v>954</v>
      </c>
      <c r="I621" s="3" t="s">
        <v>303</v>
      </c>
      <c r="J621" s="3" t="s">
        <v>959</v>
      </c>
      <c r="K621" s="44">
        <f>Expenditures[[#This Row],[2019
 Total Budget]]-Expenditures[[#This Row],[Budget Adjustments]]</f>
        <v>32553</v>
      </c>
      <c r="L621" s="42"/>
      <c r="M621" s="12">
        <v>32553</v>
      </c>
      <c r="N621" s="12">
        <v>22056.79</v>
      </c>
      <c r="O621" s="12">
        <v>0</v>
      </c>
      <c r="P621" s="12">
        <v>0</v>
      </c>
      <c r="Q621" s="36">
        <v>17347.939999999999</v>
      </c>
      <c r="R621" s="12">
        <v>0</v>
      </c>
      <c r="S621" s="12">
        <v>0</v>
      </c>
      <c r="T621" s="4" t="s">
        <v>16</v>
      </c>
      <c r="U621" s="4" t="s">
        <v>16</v>
      </c>
      <c r="V621" s="4" t="s">
        <v>16</v>
      </c>
    </row>
    <row r="622" spans="1:22" ht="11.1" customHeight="1" x14ac:dyDescent="0.2">
      <c r="A622" s="3" t="s">
        <v>1086</v>
      </c>
      <c r="B622" s="3" t="s">
        <v>1500</v>
      </c>
      <c r="C622" s="3" t="s">
        <v>1388</v>
      </c>
      <c r="D622" s="3" t="s">
        <v>280</v>
      </c>
      <c r="E622" s="3" t="s">
        <v>281</v>
      </c>
      <c r="F622" s="3" t="s">
        <v>214</v>
      </c>
      <c r="G622" s="16" t="s">
        <v>1539</v>
      </c>
      <c r="H622" s="3" t="s">
        <v>954</v>
      </c>
      <c r="I622" s="3" t="s">
        <v>303</v>
      </c>
      <c r="J622" s="3" t="s">
        <v>1389</v>
      </c>
      <c r="K622" s="44">
        <f>Expenditures[[#This Row],[2019
 Total Budget]]-Expenditures[[#This Row],[Budget Adjustments]]</f>
        <v>0</v>
      </c>
      <c r="L622" s="42"/>
      <c r="M622" s="12">
        <v>0</v>
      </c>
      <c r="N622" s="12">
        <v>0</v>
      </c>
      <c r="O622" s="12">
        <v>0</v>
      </c>
      <c r="P622" s="12">
        <v>0</v>
      </c>
      <c r="Q622" s="36">
        <v>0</v>
      </c>
      <c r="R622" s="12">
        <v>0</v>
      </c>
      <c r="S622" s="12">
        <v>0</v>
      </c>
      <c r="T622" s="4" t="s">
        <v>16</v>
      </c>
      <c r="U622" s="4" t="s">
        <v>16</v>
      </c>
      <c r="V622" s="4" t="s">
        <v>16</v>
      </c>
    </row>
    <row r="623" spans="1:22" ht="11.1" customHeight="1" x14ac:dyDescent="0.2">
      <c r="A623" s="3" t="s">
        <v>1086</v>
      </c>
      <c r="B623" s="3" t="s">
        <v>1501</v>
      </c>
      <c r="C623" s="3" t="s">
        <v>961</v>
      </c>
      <c r="D623" s="3" t="s">
        <v>280</v>
      </c>
      <c r="E623" s="3" t="s">
        <v>281</v>
      </c>
      <c r="F623" s="3" t="s">
        <v>214</v>
      </c>
      <c r="G623" s="16" t="s">
        <v>1542</v>
      </c>
      <c r="H623" s="3" t="s">
        <v>962</v>
      </c>
      <c r="I623" s="3" t="s">
        <v>963</v>
      </c>
      <c r="J623" s="3" t="s">
        <v>964</v>
      </c>
      <c r="K623" s="44">
        <f>Expenditures[[#This Row],[2019
 Total Budget]]-Expenditures[[#This Row],[Budget Adjustments]]</f>
        <v>549000</v>
      </c>
      <c r="L623" s="42"/>
      <c r="M623" s="12">
        <v>549000</v>
      </c>
      <c r="N623" s="12">
        <v>0</v>
      </c>
      <c r="O623" s="12">
        <v>0</v>
      </c>
      <c r="P623" s="12">
        <v>0</v>
      </c>
      <c r="Q623" s="36">
        <v>541700</v>
      </c>
      <c r="R623" s="12"/>
      <c r="S623" s="12">
        <v>521200</v>
      </c>
      <c r="T623" s="4" t="s">
        <v>16</v>
      </c>
      <c r="U623" s="4" t="s">
        <v>16</v>
      </c>
      <c r="V623" s="4" t="s">
        <v>16</v>
      </c>
    </row>
    <row r="624" spans="1:22" ht="11.1" customHeight="1" x14ac:dyDescent="0.2">
      <c r="A624" s="3" t="s">
        <v>1086</v>
      </c>
      <c r="B624" s="3" t="s">
        <v>1502</v>
      </c>
      <c r="C624" s="3" t="s">
        <v>966</v>
      </c>
      <c r="D624" s="3" t="s">
        <v>280</v>
      </c>
      <c r="E624" s="3" t="s">
        <v>281</v>
      </c>
      <c r="F624" s="3" t="s">
        <v>214</v>
      </c>
      <c r="G624" s="16" t="s">
        <v>1542</v>
      </c>
      <c r="H624" s="3" t="s">
        <v>962</v>
      </c>
      <c r="I624" s="3" t="s">
        <v>967</v>
      </c>
      <c r="J624" s="3" t="s">
        <v>968</v>
      </c>
      <c r="K624" s="44">
        <f>Expenditures[[#This Row],[2019
 Total Budget]]-Expenditures[[#This Row],[Budget Adjustments]]</f>
        <v>125196.75</v>
      </c>
      <c r="L624" s="42"/>
      <c r="M624" s="12">
        <v>125196.75</v>
      </c>
      <c r="N624" s="12">
        <v>0</v>
      </c>
      <c r="O624" s="12">
        <v>0</v>
      </c>
      <c r="P624" s="12">
        <v>0</v>
      </c>
      <c r="Q624" s="36">
        <v>136005.32</v>
      </c>
      <c r="R624" s="12">
        <v>0</v>
      </c>
      <c r="S624" s="12">
        <v>145194.98000000001</v>
      </c>
      <c r="T624" s="4" t="s">
        <v>16</v>
      </c>
      <c r="U624" s="4" t="s">
        <v>16</v>
      </c>
      <c r="V624" s="4" t="s">
        <v>16</v>
      </c>
    </row>
    <row r="625" spans="1:22" ht="11.1" customHeight="1" x14ac:dyDescent="0.2">
      <c r="A625" s="3" t="s">
        <v>1086</v>
      </c>
      <c r="B625" s="3" t="s">
        <v>1503</v>
      </c>
      <c r="C625" s="3" t="s">
        <v>1504</v>
      </c>
      <c r="D625" s="3" t="s">
        <v>280</v>
      </c>
      <c r="E625" s="3" t="s">
        <v>281</v>
      </c>
      <c r="F625" s="3" t="s">
        <v>214</v>
      </c>
      <c r="G625" s="16" t="s">
        <v>1540</v>
      </c>
      <c r="H625" s="3" t="s">
        <v>971</v>
      </c>
      <c r="I625" s="3" t="s">
        <v>972</v>
      </c>
      <c r="J625" s="3" t="s">
        <v>973</v>
      </c>
      <c r="K625" s="44">
        <f>Expenditures[[#This Row],[2019
 Total Budget]]-Expenditures[[#This Row],[Budget Adjustments]]</f>
        <v>0</v>
      </c>
      <c r="L625" s="42"/>
      <c r="M625" s="12">
        <v>0</v>
      </c>
      <c r="N625" s="12">
        <v>0</v>
      </c>
      <c r="O625" s="12">
        <v>0</v>
      </c>
      <c r="P625" s="12">
        <v>0</v>
      </c>
      <c r="Q625" s="36">
        <v>0</v>
      </c>
      <c r="R625" s="12">
        <v>0</v>
      </c>
      <c r="S625" s="12">
        <v>0</v>
      </c>
      <c r="T625" s="4" t="s">
        <v>16</v>
      </c>
      <c r="U625" s="4" t="s">
        <v>16</v>
      </c>
      <c r="V625" s="4" t="s">
        <v>16</v>
      </c>
    </row>
    <row r="626" spans="1:22" ht="11.1" customHeight="1" x14ac:dyDescent="0.2">
      <c r="A626" s="3" t="s">
        <v>1086</v>
      </c>
      <c r="B626" s="3" t="s">
        <v>1505</v>
      </c>
      <c r="C626" s="3" t="s">
        <v>1393</v>
      </c>
      <c r="D626" s="3" t="s">
        <v>280</v>
      </c>
      <c r="E626" s="3" t="s">
        <v>281</v>
      </c>
      <c r="F626" s="3" t="s">
        <v>214</v>
      </c>
      <c r="G626" s="16" t="s">
        <v>1540</v>
      </c>
      <c r="H626" s="3" t="s">
        <v>971</v>
      </c>
      <c r="I626" s="3" t="s">
        <v>972</v>
      </c>
      <c r="J626" s="3" t="s">
        <v>976</v>
      </c>
      <c r="K626" s="44">
        <f>Expenditures[[#This Row],[2019
 Total Budget]]-Expenditures[[#This Row],[Budget Adjustments]]</f>
        <v>771375</v>
      </c>
      <c r="L626" s="42"/>
      <c r="M626" s="12">
        <v>771375</v>
      </c>
      <c r="N626" s="12">
        <v>192844</v>
      </c>
      <c r="O626" s="12">
        <v>0</v>
      </c>
      <c r="P626" s="12">
        <v>115625</v>
      </c>
      <c r="Q626" s="36">
        <v>462500</v>
      </c>
      <c r="R626" s="12">
        <v>115653.5</v>
      </c>
      <c r="S626" s="12">
        <v>462612.5</v>
      </c>
      <c r="T626" s="4" t="s">
        <v>16</v>
      </c>
      <c r="U626" s="4" t="s">
        <v>16</v>
      </c>
      <c r="V626" s="4" t="s">
        <v>16</v>
      </c>
    </row>
    <row r="627" spans="1:22" x14ac:dyDescent="0.2">
      <c r="A627" s="37"/>
      <c r="B627" s="37"/>
      <c r="C627" s="37"/>
      <c r="D627" s="37"/>
      <c r="E627" s="37"/>
      <c r="F627" s="37"/>
      <c r="G627" s="37"/>
      <c r="H627" s="37"/>
      <c r="I627" s="37"/>
      <c r="J627" s="37"/>
      <c r="K627" s="37"/>
      <c r="L627" s="47"/>
      <c r="M627" s="36"/>
      <c r="N627" s="36"/>
      <c r="O627" s="36"/>
      <c r="P627" s="36"/>
      <c r="Q627" s="36"/>
      <c r="R627" s="36"/>
      <c r="S627" s="36"/>
      <c r="T627" s="38"/>
      <c r="U627" s="38"/>
      <c r="V627" s="38"/>
    </row>
    <row r="628" spans="1:22" x14ac:dyDescent="0.2">
      <c r="J628">
        <v>100</v>
      </c>
      <c r="K628" s="10">
        <f t="shared" ref="K628:M630" si="0">SUMIF($A:$A,$J628,K:K)</f>
        <v>15322791.740000004</v>
      </c>
      <c r="L628" s="10">
        <f t="shared" si="0"/>
        <v>71041.809999999983</v>
      </c>
      <c r="M628" s="10">
        <f t="shared" si="0"/>
        <v>15393833.550000003</v>
      </c>
      <c r="O628" s="10">
        <f t="shared" ref="O628:R630" si="1">SUMIF($A:$A,$J628,O:O)</f>
        <v>261765.9</v>
      </c>
      <c r="P628" s="10">
        <f t="shared" si="1"/>
        <v>3140076.9600000009</v>
      </c>
      <c r="Q628" s="48">
        <f t="shared" si="1"/>
        <v>13731231.879999995</v>
      </c>
      <c r="R628" s="10">
        <f t="shared" si="1"/>
        <v>2917923.63</v>
      </c>
      <c r="S628" s="10"/>
    </row>
    <row r="629" spans="1:22" x14ac:dyDescent="0.2">
      <c r="J629">
        <v>200</v>
      </c>
      <c r="K629" s="10">
        <f t="shared" si="0"/>
        <v>4432568.28</v>
      </c>
      <c r="L629" s="10">
        <f t="shared" si="0"/>
        <v>259571.45</v>
      </c>
      <c r="M629" s="10">
        <f t="shared" si="0"/>
        <v>4692139.7300000004</v>
      </c>
      <c r="O629" s="10">
        <f t="shared" si="1"/>
        <v>431687.58999999997</v>
      </c>
      <c r="P629" s="10">
        <f t="shared" si="1"/>
        <v>831922.91999999993</v>
      </c>
      <c r="Q629" s="48">
        <f t="shared" si="1"/>
        <v>3765503.24</v>
      </c>
      <c r="R629" s="10">
        <f t="shared" si="1"/>
        <v>710173.54</v>
      </c>
    </row>
    <row r="630" spans="1:22" x14ac:dyDescent="0.2">
      <c r="J630">
        <v>300</v>
      </c>
      <c r="K630" s="10">
        <f t="shared" si="0"/>
        <v>3964647.2600000007</v>
      </c>
      <c r="L630" s="10">
        <f t="shared" si="0"/>
        <v>105788.9</v>
      </c>
      <c r="M630" s="10">
        <f t="shared" si="0"/>
        <v>4070436.1600000006</v>
      </c>
      <c r="O630" s="10">
        <f t="shared" si="1"/>
        <v>345660.65</v>
      </c>
      <c r="P630" s="10">
        <f t="shared" si="1"/>
        <v>481289.4</v>
      </c>
      <c r="Q630" s="48">
        <f t="shared" si="1"/>
        <v>2828085.63</v>
      </c>
      <c r="R630" s="10">
        <f t="shared" si="1"/>
        <v>486975.06</v>
      </c>
    </row>
  </sheetData>
  <pageMargins left="0.7" right="0.7" top="0.75" bottom="0.75" header="0.3" footer="0.3"/>
  <pageSetup orientation="portrait" horizontalDpi="0" verticalDpi="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A1378-2467-420D-BBED-07EC57AFE300}">
  <dimension ref="A1:C13"/>
  <sheetViews>
    <sheetView workbookViewId="0">
      <selection activeCell="O40" sqref="O40"/>
    </sheetView>
  </sheetViews>
  <sheetFormatPr defaultRowHeight="12.75" x14ac:dyDescent="0.2"/>
  <cols>
    <col min="1" max="1" width="16" bestFit="1" customWidth="1"/>
    <col min="2" max="2" width="6" bestFit="1" customWidth="1"/>
    <col min="3" max="3" width="11.85546875" bestFit="1" customWidth="1"/>
  </cols>
  <sheetData>
    <row r="1" spans="1:3" x14ac:dyDescent="0.2">
      <c r="A1" s="8" t="s">
        <v>981</v>
      </c>
    </row>
    <row r="2" spans="1:3" x14ac:dyDescent="0.2">
      <c r="A2" s="9" t="s">
        <v>982</v>
      </c>
      <c r="B2" s="9" t="s">
        <v>983</v>
      </c>
      <c r="C2" s="9" t="s">
        <v>984</v>
      </c>
    </row>
    <row r="3" spans="1:3" x14ac:dyDescent="0.2">
      <c r="A3">
        <v>1</v>
      </c>
      <c r="B3" t="s">
        <v>985</v>
      </c>
      <c r="C3" t="s">
        <v>986</v>
      </c>
    </row>
    <row r="5" spans="1:3" x14ac:dyDescent="0.2">
      <c r="A5" s="8" t="s">
        <v>987</v>
      </c>
    </row>
    <row r="6" spans="1:3" x14ac:dyDescent="0.2">
      <c r="A6" s="9" t="s">
        <v>982</v>
      </c>
      <c r="B6" s="9" t="s">
        <v>988</v>
      </c>
      <c r="C6" s="9" t="s">
        <v>984</v>
      </c>
    </row>
    <row r="9" spans="1:3" x14ac:dyDescent="0.2">
      <c r="A9" s="8" t="s">
        <v>989</v>
      </c>
      <c r="B9" t="s">
        <v>990</v>
      </c>
    </row>
    <row r="10" spans="1:3" x14ac:dyDescent="0.2">
      <c r="B10" t="s">
        <v>991</v>
      </c>
    </row>
    <row r="12" spans="1:3" x14ac:dyDescent="0.2">
      <c r="B12" t="s">
        <v>992</v>
      </c>
    </row>
    <row r="13" spans="1:3" x14ac:dyDescent="0.2">
      <c r="B13" t="s">
        <v>993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56EEE-4467-4F56-AA2C-48E02355B675}">
  <dimension ref="A1:V129"/>
  <sheetViews>
    <sheetView topLeftCell="B73" workbookViewId="0">
      <selection activeCell="O40" sqref="O40"/>
    </sheetView>
  </sheetViews>
  <sheetFormatPr defaultRowHeight="12.75" x14ac:dyDescent="0.2"/>
  <cols>
    <col min="1" max="1" width="6.42578125" customWidth="1"/>
    <col min="2" max="2" width="15.28515625" bestFit="1" customWidth="1"/>
    <col min="3" max="3" width="29" bestFit="1" customWidth="1"/>
    <col min="4" max="4" width="12.140625" customWidth="1"/>
    <col min="5" max="5" width="8" bestFit="1" customWidth="1"/>
    <col min="6" max="6" width="16.42578125" bestFit="1" customWidth="1"/>
    <col min="7" max="7" width="11.28515625" customWidth="1"/>
    <col min="8" max="8" width="36.28515625" bestFit="1" customWidth="1"/>
    <col min="9" max="9" width="22.28515625" bestFit="1" customWidth="1"/>
    <col min="10" max="10" width="31.7109375" bestFit="1" customWidth="1"/>
    <col min="11" max="11" width="11.28515625" style="10" bestFit="1" customWidth="1"/>
    <col min="12" max="12" width="11.42578125" style="10" bestFit="1" customWidth="1"/>
    <col min="13" max="13" width="11" style="23" customWidth="1"/>
    <col min="14" max="15" width="11.42578125" style="10" bestFit="1" customWidth="1"/>
    <col min="16" max="16" width="11.28515625" style="10" bestFit="1" customWidth="1"/>
    <col min="18" max="18" width="11.28515625" style="10" bestFit="1" customWidth="1"/>
    <col min="19" max="19" width="11.42578125" style="10" customWidth="1"/>
    <col min="21" max="23" width="12.85546875" customWidth="1"/>
    <col min="24" max="24" width="243.85546875" customWidth="1"/>
  </cols>
  <sheetData>
    <row r="1" spans="1:22" ht="44.45" customHeight="1" x14ac:dyDescent="0.2">
      <c r="A1" s="1" t="s">
        <v>0</v>
      </c>
      <c r="B1" s="1" t="s">
        <v>1</v>
      </c>
      <c r="C1" s="1" t="s">
        <v>2</v>
      </c>
      <c r="D1" s="1" t="s">
        <v>3</v>
      </c>
      <c r="E1" s="1" t="s">
        <v>4</v>
      </c>
      <c r="F1" s="1" t="s">
        <v>5</v>
      </c>
      <c r="G1" s="1" t="s">
        <v>6</v>
      </c>
      <c r="H1" s="1" t="s">
        <v>7</v>
      </c>
      <c r="I1" s="1" t="s">
        <v>8</v>
      </c>
      <c r="J1" s="1" t="s">
        <v>9</v>
      </c>
      <c r="K1" s="11" t="s">
        <v>11</v>
      </c>
      <c r="L1" s="11" t="s">
        <v>10</v>
      </c>
      <c r="M1" s="21" t="s">
        <v>1530</v>
      </c>
      <c r="N1" s="11" t="s">
        <v>997</v>
      </c>
      <c r="O1" s="11" t="s">
        <v>12</v>
      </c>
      <c r="P1" s="11" t="s">
        <v>13</v>
      </c>
      <c r="Q1" s="20" t="s">
        <v>1528</v>
      </c>
      <c r="R1" s="11" t="s">
        <v>14</v>
      </c>
      <c r="S1" s="11" t="s">
        <v>15</v>
      </c>
      <c r="T1" s="24" t="s">
        <v>1529</v>
      </c>
      <c r="U1" s="2" t="s">
        <v>995</v>
      </c>
      <c r="V1" s="2" t="s">
        <v>996</v>
      </c>
    </row>
    <row r="2" spans="1:22" ht="11.1" customHeight="1" x14ac:dyDescent="0.2">
      <c r="A2" s="3" t="s">
        <v>17</v>
      </c>
      <c r="B2" s="3" t="s">
        <v>18</v>
      </c>
      <c r="C2" s="3" t="s">
        <v>19</v>
      </c>
      <c r="D2" s="3" t="s">
        <v>20</v>
      </c>
      <c r="E2" s="3" t="s">
        <v>21</v>
      </c>
      <c r="F2" s="3" t="s">
        <v>22</v>
      </c>
      <c r="G2" s="3" t="s">
        <v>23</v>
      </c>
      <c r="H2" s="3" t="s">
        <v>24</v>
      </c>
      <c r="I2" s="3" t="s">
        <v>998</v>
      </c>
      <c r="J2" s="3" t="s">
        <v>999</v>
      </c>
      <c r="K2" s="12">
        <v>-9000</v>
      </c>
      <c r="L2" s="12">
        <v>-2985</v>
      </c>
      <c r="M2" s="22">
        <f>IF(Revenue9[[#This Row],[2019
 Total Budget]]=0,"",Revenue9[[#This Row],[2019
 YTD Activity
 Through March]]/Revenue9[[#This Row],[2019
 Total Budget]])</f>
        <v>0.33166666666666667</v>
      </c>
      <c r="N2" s="12">
        <v>0</v>
      </c>
      <c r="O2" s="12">
        <v>-9048.32</v>
      </c>
      <c r="P2" s="12">
        <v>-2930</v>
      </c>
      <c r="Q2" s="22">
        <f>IF(Revenue9[[#This Row],[2018
 Total Activity]]=0,"",Revenue9[[#This Row],[2018
 YTD Activity
 Through March]]/Revenue9[[#This Row],[2018
 Total Activity]])</f>
        <v>0.32381701796576601</v>
      </c>
      <c r="R2" s="12">
        <v>-9705</v>
      </c>
      <c r="S2" s="12">
        <v>-2400</v>
      </c>
      <c r="T2" s="22">
        <f>IF(Revenue9[[#This Row],[2017
 Total Activity]]=0,"",Revenue9[[#This Row],[2017
 YTD Activity
 Through March]]/Revenue9[[#This Row],[2017
 Total Activity]])</f>
        <v>0.2472952086553323</v>
      </c>
      <c r="U2" s="4" t="s">
        <v>16</v>
      </c>
      <c r="V2" s="4" t="s">
        <v>16</v>
      </c>
    </row>
    <row r="3" spans="1:22" ht="11.1" customHeight="1" x14ac:dyDescent="0.2">
      <c r="A3" s="3" t="s">
        <v>17</v>
      </c>
      <c r="B3" s="3" t="s">
        <v>26</v>
      </c>
      <c r="C3" s="3" t="s">
        <v>27</v>
      </c>
      <c r="D3" s="3" t="s">
        <v>20</v>
      </c>
      <c r="E3" s="3" t="s">
        <v>21</v>
      </c>
      <c r="F3" s="3" t="s">
        <v>22</v>
      </c>
      <c r="G3" s="3" t="s">
        <v>23</v>
      </c>
      <c r="H3" s="3" t="s">
        <v>28</v>
      </c>
      <c r="I3" s="3" t="s">
        <v>998</v>
      </c>
      <c r="J3" s="3" t="s">
        <v>999</v>
      </c>
      <c r="K3" s="12">
        <v>-6500</v>
      </c>
      <c r="L3" s="12">
        <v>0</v>
      </c>
      <c r="M3" s="22">
        <f>IF(Revenue9[[#This Row],[2019
 Total Budget]]=0,"",Revenue9[[#This Row],[2019
 YTD Activity
 Through March]]/Revenue9[[#This Row],[2019
 Total Budget]])</f>
        <v>0</v>
      </c>
      <c r="N3" s="12">
        <v>0</v>
      </c>
      <c r="O3" s="12">
        <v>-5580</v>
      </c>
      <c r="P3" s="12">
        <v>0</v>
      </c>
      <c r="Q3" s="22">
        <f>IF(Revenue9[[#This Row],[2018
 Total Activity]]=0,"",Revenue9[[#This Row],[2018
 YTD Activity
 Through March]]/Revenue9[[#This Row],[2018
 Total Activity]])</f>
        <v>0</v>
      </c>
      <c r="R3" s="12">
        <v>-6540</v>
      </c>
      <c r="S3" s="12">
        <v>0</v>
      </c>
      <c r="T3" s="22">
        <f>IF(Revenue9[[#This Row],[2017
 Total Activity]]=0,"",Revenue9[[#This Row],[2017
 YTD Activity
 Through March]]/Revenue9[[#This Row],[2017
 Total Activity]])</f>
        <v>0</v>
      </c>
      <c r="U3" s="4" t="s">
        <v>16</v>
      </c>
      <c r="V3" s="4" t="s">
        <v>16</v>
      </c>
    </row>
    <row r="4" spans="1:22" ht="11.1" customHeight="1" x14ac:dyDescent="0.2">
      <c r="A4" s="3" t="s">
        <v>17</v>
      </c>
      <c r="B4" s="3" t="s">
        <v>29</v>
      </c>
      <c r="C4" s="3" t="s">
        <v>30</v>
      </c>
      <c r="D4" s="3" t="s">
        <v>20</v>
      </c>
      <c r="E4" s="3" t="s">
        <v>21</v>
      </c>
      <c r="F4" s="3" t="s">
        <v>22</v>
      </c>
      <c r="G4" s="3" t="s">
        <v>23</v>
      </c>
      <c r="H4" s="3" t="s">
        <v>31</v>
      </c>
      <c r="I4" s="3" t="s">
        <v>998</v>
      </c>
      <c r="J4" s="3" t="s">
        <v>999</v>
      </c>
      <c r="K4" s="12">
        <v>-36000</v>
      </c>
      <c r="L4" s="12">
        <v>-9212.5</v>
      </c>
      <c r="M4" s="22">
        <f>IF(Revenue9[[#This Row],[2019
 Total Budget]]=0,"",Revenue9[[#This Row],[2019
 YTD Activity
 Through March]]/Revenue9[[#This Row],[2019
 Total Budget]])</f>
        <v>0.25590277777777776</v>
      </c>
      <c r="N4" s="12">
        <v>0</v>
      </c>
      <c r="O4" s="12">
        <v>-36658.51</v>
      </c>
      <c r="P4" s="12">
        <v>-10117.73</v>
      </c>
      <c r="Q4" s="22">
        <f>IF(Revenue9[[#This Row],[2018
 Total Activity]]=0,"",Revenue9[[#This Row],[2018
 YTD Activity
 Through March]]/Revenue9[[#This Row],[2018
 Total Activity]])</f>
        <v>0.2759994882497952</v>
      </c>
      <c r="R4" s="12">
        <v>-34183.440000000002</v>
      </c>
      <c r="S4" s="12">
        <v>-7952</v>
      </c>
      <c r="T4" s="22">
        <f>IF(Revenue9[[#This Row],[2017
 Total Activity]]=0,"",Revenue9[[#This Row],[2017
 YTD Activity
 Through March]]/Revenue9[[#This Row],[2017
 Total Activity]])</f>
        <v>0.23262726045125942</v>
      </c>
      <c r="U4" s="4" t="s">
        <v>16</v>
      </c>
      <c r="V4" s="4" t="s">
        <v>16</v>
      </c>
    </row>
    <row r="5" spans="1:22" ht="11.1" customHeight="1" x14ac:dyDescent="0.2">
      <c r="A5" s="3" t="s">
        <v>17</v>
      </c>
      <c r="B5" s="3" t="s">
        <v>32</v>
      </c>
      <c r="C5" s="3" t="s">
        <v>33</v>
      </c>
      <c r="D5" s="3" t="s">
        <v>20</v>
      </c>
      <c r="E5" s="3" t="s">
        <v>21</v>
      </c>
      <c r="F5" s="3" t="s">
        <v>22</v>
      </c>
      <c r="G5" s="3" t="s">
        <v>23</v>
      </c>
      <c r="H5" s="3" t="s">
        <v>34</v>
      </c>
      <c r="I5" s="3" t="s">
        <v>998</v>
      </c>
      <c r="J5" s="3" t="s">
        <v>999</v>
      </c>
      <c r="K5" s="12">
        <v>0</v>
      </c>
      <c r="L5" s="12">
        <v>0</v>
      </c>
      <c r="M5" s="22" t="str">
        <f>IF(Revenue9[[#This Row],[2019
 Total Budget]]=0,"",Revenue9[[#This Row],[2019
 YTD Activity
 Through March]]/Revenue9[[#This Row],[2019
 Total Budget]])</f>
        <v/>
      </c>
      <c r="N5" s="12">
        <v>0</v>
      </c>
      <c r="O5" s="12">
        <v>0</v>
      </c>
      <c r="P5" s="12">
        <v>0</v>
      </c>
      <c r="Q5" s="22" t="str">
        <f>IF(Revenue9[[#This Row],[2018
 Total Activity]]=0,"",Revenue9[[#This Row],[2018
 YTD Activity
 Through March]]/Revenue9[[#This Row],[2018
 Total Activity]])</f>
        <v/>
      </c>
      <c r="R5" s="12">
        <v>0</v>
      </c>
      <c r="S5" s="12">
        <v>0</v>
      </c>
      <c r="T5" s="22" t="str">
        <f>IF(Revenue9[[#This Row],[2017
 Total Activity]]=0,"",Revenue9[[#This Row],[2017
 YTD Activity
 Through March]]/Revenue9[[#This Row],[2017
 Total Activity]])</f>
        <v/>
      </c>
      <c r="U5" s="4" t="s">
        <v>16</v>
      </c>
      <c r="V5" s="4" t="s">
        <v>16</v>
      </c>
    </row>
    <row r="6" spans="1:22" ht="11.1" customHeight="1" x14ac:dyDescent="0.2">
      <c r="A6" s="3" t="s">
        <v>17</v>
      </c>
      <c r="B6" s="3" t="s">
        <v>35</v>
      </c>
      <c r="C6" s="3" t="s">
        <v>36</v>
      </c>
      <c r="D6" s="3" t="s">
        <v>20</v>
      </c>
      <c r="E6" s="3" t="s">
        <v>21</v>
      </c>
      <c r="F6" s="3" t="s">
        <v>22</v>
      </c>
      <c r="G6" s="3" t="s">
        <v>23</v>
      </c>
      <c r="H6" s="3" t="s">
        <v>37</v>
      </c>
      <c r="I6" s="3" t="s">
        <v>1000</v>
      </c>
      <c r="J6" s="3" t="s">
        <v>1001</v>
      </c>
      <c r="K6" s="12">
        <v>-7500</v>
      </c>
      <c r="L6" s="12">
        <v>0</v>
      </c>
      <c r="M6" s="22">
        <f>IF(Revenue9[[#This Row],[2019
 Total Budget]]=0,"",Revenue9[[#This Row],[2019
 YTD Activity
 Through March]]/Revenue9[[#This Row],[2019
 Total Budget]])</f>
        <v>0</v>
      </c>
      <c r="N6" s="12">
        <v>0</v>
      </c>
      <c r="O6" s="12">
        <v>-12914.66</v>
      </c>
      <c r="P6" s="12">
        <v>0</v>
      </c>
      <c r="Q6" s="22">
        <f>IF(Revenue9[[#This Row],[2018
 Total Activity]]=0,"",Revenue9[[#This Row],[2018
 YTD Activity
 Through March]]/Revenue9[[#This Row],[2018
 Total Activity]])</f>
        <v>0</v>
      </c>
      <c r="R6" s="12">
        <v>-9044.98</v>
      </c>
      <c r="S6" s="12">
        <v>0</v>
      </c>
      <c r="T6" s="22">
        <f>IF(Revenue9[[#This Row],[2017
 Total Activity]]=0,"",Revenue9[[#This Row],[2017
 YTD Activity
 Through March]]/Revenue9[[#This Row],[2017
 Total Activity]])</f>
        <v>0</v>
      </c>
      <c r="U6" s="4" t="s">
        <v>16</v>
      </c>
      <c r="V6" s="4" t="s">
        <v>16</v>
      </c>
    </row>
    <row r="7" spans="1:22" ht="11.1" customHeight="1" x14ac:dyDescent="0.2">
      <c r="A7" s="3" t="s">
        <v>17</v>
      </c>
      <c r="B7" s="3" t="s">
        <v>39</v>
      </c>
      <c r="C7" s="3" t="s">
        <v>40</v>
      </c>
      <c r="D7" s="3" t="s">
        <v>20</v>
      </c>
      <c r="E7" s="3" t="s">
        <v>21</v>
      </c>
      <c r="F7" s="3" t="s">
        <v>22</v>
      </c>
      <c r="G7" s="3" t="s">
        <v>23</v>
      </c>
      <c r="H7" s="3" t="s">
        <v>41</v>
      </c>
      <c r="I7" s="3" t="s">
        <v>1002</v>
      </c>
      <c r="J7" s="3" t="s">
        <v>1003</v>
      </c>
      <c r="K7" s="12">
        <v>-300</v>
      </c>
      <c r="L7" s="12">
        <v>0</v>
      </c>
      <c r="M7" s="22">
        <f>IF(Revenue9[[#This Row],[2019
 Total Budget]]=0,"",Revenue9[[#This Row],[2019
 YTD Activity
 Through March]]/Revenue9[[#This Row],[2019
 Total Budget]])</f>
        <v>0</v>
      </c>
      <c r="N7" s="12">
        <v>0</v>
      </c>
      <c r="O7" s="12">
        <v>-50</v>
      </c>
      <c r="P7" s="12">
        <v>0</v>
      </c>
      <c r="Q7" s="22">
        <f>IF(Revenue9[[#This Row],[2018
 Total Activity]]=0,"",Revenue9[[#This Row],[2018
 YTD Activity
 Through March]]/Revenue9[[#This Row],[2018
 Total Activity]])</f>
        <v>0</v>
      </c>
      <c r="R7" s="12">
        <v>-90</v>
      </c>
      <c r="S7" s="12">
        <v>0</v>
      </c>
      <c r="T7" s="22">
        <f>IF(Revenue9[[#This Row],[2017
 Total Activity]]=0,"",Revenue9[[#This Row],[2017
 YTD Activity
 Through March]]/Revenue9[[#This Row],[2017
 Total Activity]])</f>
        <v>0</v>
      </c>
      <c r="U7" s="4" t="s">
        <v>16</v>
      </c>
      <c r="V7" s="4" t="s">
        <v>16</v>
      </c>
    </row>
    <row r="8" spans="1:22" ht="11.1" customHeight="1" x14ac:dyDescent="0.2">
      <c r="A8" s="3" t="s">
        <v>17</v>
      </c>
      <c r="B8" s="3" t="s">
        <v>43</v>
      </c>
      <c r="C8" s="3" t="s">
        <v>44</v>
      </c>
      <c r="D8" s="3" t="s">
        <v>20</v>
      </c>
      <c r="E8" s="3" t="s">
        <v>21</v>
      </c>
      <c r="F8" s="3" t="s">
        <v>22</v>
      </c>
      <c r="G8" s="3" t="s">
        <v>23</v>
      </c>
      <c r="H8" s="3" t="s">
        <v>45</v>
      </c>
      <c r="I8" s="3" t="s">
        <v>1002</v>
      </c>
      <c r="J8" s="3" t="s">
        <v>1003</v>
      </c>
      <c r="K8" s="12">
        <v>0</v>
      </c>
      <c r="L8" s="12">
        <v>0</v>
      </c>
      <c r="M8" s="22" t="str">
        <f>IF(Revenue9[[#This Row],[2019
 Total Budget]]=0,"",Revenue9[[#This Row],[2019
 YTD Activity
 Through March]]/Revenue9[[#This Row],[2019
 Total Budget]])</f>
        <v/>
      </c>
      <c r="N8" s="12">
        <v>0</v>
      </c>
      <c r="O8" s="12">
        <v>0</v>
      </c>
      <c r="P8" s="12">
        <v>0</v>
      </c>
      <c r="Q8" s="22" t="str">
        <f>IF(Revenue9[[#This Row],[2018
 Total Activity]]=0,"",Revenue9[[#This Row],[2018
 YTD Activity
 Through March]]/Revenue9[[#This Row],[2018
 Total Activity]])</f>
        <v/>
      </c>
      <c r="R8" s="12">
        <v>0</v>
      </c>
      <c r="S8" s="12">
        <v>0</v>
      </c>
      <c r="T8" s="22" t="str">
        <f>IF(Revenue9[[#This Row],[2017
 Total Activity]]=0,"",Revenue9[[#This Row],[2017
 YTD Activity
 Through March]]/Revenue9[[#This Row],[2017
 Total Activity]])</f>
        <v/>
      </c>
      <c r="U8" s="4" t="s">
        <v>16</v>
      </c>
      <c r="V8" s="4" t="s">
        <v>16</v>
      </c>
    </row>
    <row r="9" spans="1:22" ht="11.1" customHeight="1" x14ac:dyDescent="0.2">
      <c r="A9" s="3" t="s">
        <v>17</v>
      </c>
      <c r="B9" s="3" t="s">
        <v>46</v>
      </c>
      <c r="C9" s="3" t="s">
        <v>47</v>
      </c>
      <c r="D9" s="3" t="s">
        <v>20</v>
      </c>
      <c r="E9" s="3" t="s">
        <v>21</v>
      </c>
      <c r="F9" s="3" t="s">
        <v>22</v>
      </c>
      <c r="G9" s="3" t="s">
        <v>23</v>
      </c>
      <c r="H9" s="3" t="s">
        <v>48</v>
      </c>
      <c r="I9" s="3" t="s">
        <v>1002</v>
      </c>
      <c r="J9" s="3" t="s">
        <v>1003</v>
      </c>
      <c r="K9" s="12">
        <v>-9000</v>
      </c>
      <c r="L9" s="12">
        <v>-5405</v>
      </c>
      <c r="M9" s="22">
        <f>IF(Revenue9[[#This Row],[2019
 Total Budget]]=0,"",Revenue9[[#This Row],[2019
 YTD Activity
 Through March]]/Revenue9[[#This Row],[2019
 Total Budget]])</f>
        <v>0.60055555555555551</v>
      </c>
      <c r="N9" s="12">
        <v>0</v>
      </c>
      <c r="O9" s="12">
        <v>-8590</v>
      </c>
      <c r="P9" s="12">
        <v>-5390</v>
      </c>
      <c r="Q9" s="22">
        <f>IF(Revenue9[[#This Row],[2018
 Total Activity]]=0,"",Revenue9[[#This Row],[2018
 YTD Activity
 Through March]]/Revenue9[[#This Row],[2018
 Total Activity]])</f>
        <v>0.62747380675203723</v>
      </c>
      <c r="R9" s="12">
        <v>-9045</v>
      </c>
      <c r="S9" s="12">
        <v>-6190</v>
      </c>
      <c r="T9" s="22">
        <f>IF(Revenue9[[#This Row],[2017
 Total Activity]]=0,"",Revenue9[[#This Row],[2017
 YTD Activity
 Through March]]/Revenue9[[#This Row],[2017
 Total Activity]])</f>
        <v>0.6843559977888336</v>
      </c>
      <c r="U9" s="4" t="s">
        <v>16</v>
      </c>
      <c r="V9" s="4" t="s">
        <v>16</v>
      </c>
    </row>
    <row r="10" spans="1:22" ht="11.1" customHeight="1" x14ac:dyDescent="0.2">
      <c r="A10" s="3" t="s">
        <v>17</v>
      </c>
      <c r="B10" s="3" t="s">
        <v>49</v>
      </c>
      <c r="C10" s="3" t="s">
        <v>50</v>
      </c>
      <c r="D10" s="3" t="s">
        <v>20</v>
      </c>
      <c r="E10" s="3" t="s">
        <v>21</v>
      </c>
      <c r="F10" s="3" t="s">
        <v>22</v>
      </c>
      <c r="G10" s="3" t="s">
        <v>23</v>
      </c>
      <c r="H10" s="3" t="s">
        <v>51</v>
      </c>
      <c r="I10" s="16" t="s">
        <v>1518</v>
      </c>
      <c r="J10" s="3" t="s">
        <v>1004</v>
      </c>
      <c r="K10" s="12">
        <v>0</v>
      </c>
      <c r="L10" s="12">
        <v>0</v>
      </c>
      <c r="M10" s="22" t="str">
        <f>IF(Revenue9[[#This Row],[2019
 Total Budget]]=0,"",Revenue9[[#This Row],[2019
 YTD Activity
 Through March]]/Revenue9[[#This Row],[2019
 Total Budget]])</f>
        <v/>
      </c>
      <c r="N10" s="12">
        <v>0</v>
      </c>
      <c r="O10" s="12">
        <v>-500</v>
      </c>
      <c r="P10" s="12">
        <v>-500</v>
      </c>
      <c r="Q10" s="22">
        <f>IF(Revenue9[[#This Row],[2018
 Total Activity]]=0,"",Revenue9[[#This Row],[2018
 YTD Activity
 Through March]]/Revenue9[[#This Row],[2018
 Total Activity]])</f>
        <v>1</v>
      </c>
      <c r="R10" s="12">
        <v>0</v>
      </c>
      <c r="S10" s="12">
        <v>0</v>
      </c>
      <c r="T10" s="22" t="str">
        <f>IF(Revenue9[[#This Row],[2017
 Total Activity]]=0,"",Revenue9[[#This Row],[2017
 YTD Activity
 Through March]]/Revenue9[[#This Row],[2017
 Total Activity]])</f>
        <v/>
      </c>
      <c r="U10" s="4" t="s">
        <v>16</v>
      </c>
      <c r="V10" s="4" t="s">
        <v>16</v>
      </c>
    </row>
    <row r="11" spans="1:22" ht="11.1" customHeight="1" x14ac:dyDescent="0.2">
      <c r="A11" s="3" t="s">
        <v>17</v>
      </c>
      <c r="B11" s="3" t="s">
        <v>52</v>
      </c>
      <c r="C11" s="3" t="s">
        <v>53</v>
      </c>
      <c r="D11" s="3" t="s">
        <v>20</v>
      </c>
      <c r="E11" s="3" t="s">
        <v>21</v>
      </c>
      <c r="F11" s="3" t="s">
        <v>22</v>
      </c>
      <c r="G11" s="3" t="s">
        <v>23</v>
      </c>
      <c r="H11" s="3" t="s">
        <v>54</v>
      </c>
      <c r="I11" s="3" t="s">
        <v>1005</v>
      </c>
      <c r="J11" s="3" t="s">
        <v>1006</v>
      </c>
      <c r="K11" s="12">
        <v>-369557</v>
      </c>
      <c r="L11" s="12">
        <v>-92389.25</v>
      </c>
      <c r="M11" s="22">
        <f>IF(Revenue9[[#This Row],[2019
 Total Budget]]=0,"",Revenue9[[#This Row],[2019
 YTD Activity
 Through March]]/Revenue9[[#This Row],[2019
 Total Budget]])</f>
        <v>0.25</v>
      </c>
      <c r="N11" s="12">
        <v>0</v>
      </c>
      <c r="O11" s="12">
        <v>-345065</v>
      </c>
      <c r="P11" s="12">
        <v>-86266.25</v>
      </c>
      <c r="Q11" s="22">
        <f>IF(Revenue9[[#This Row],[2018
 Total Activity]]=0,"",Revenue9[[#This Row],[2018
 YTD Activity
 Through March]]/Revenue9[[#This Row],[2018
 Total Activity]])</f>
        <v>0.25</v>
      </c>
      <c r="R11" s="12">
        <v>-344240</v>
      </c>
      <c r="S11" s="12">
        <v>-86060</v>
      </c>
      <c r="T11" s="22">
        <f>IF(Revenue9[[#This Row],[2017
 Total Activity]]=0,"",Revenue9[[#This Row],[2017
 YTD Activity
 Through March]]/Revenue9[[#This Row],[2017
 Total Activity]])</f>
        <v>0.25</v>
      </c>
      <c r="U11" s="4" t="s">
        <v>16</v>
      </c>
      <c r="V11" s="4" t="s">
        <v>16</v>
      </c>
    </row>
    <row r="12" spans="1:22" ht="11.1" customHeight="1" x14ac:dyDescent="0.2">
      <c r="A12" s="3" t="s">
        <v>17</v>
      </c>
      <c r="B12" s="3" t="s">
        <v>55</v>
      </c>
      <c r="C12" s="3" t="s">
        <v>56</v>
      </c>
      <c r="D12" s="3" t="s">
        <v>20</v>
      </c>
      <c r="E12" s="3" t="s">
        <v>21</v>
      </c>
      <c r="F12" s="3" t="s">
        <v>22</v>
      </c>
      <c r="G12" s="3" t="s">
        <v>23</v>
      </c>
      <c r="H12" s="3" t="s">
        <v>57</v>
      </c>
      <c r="I12" s="3" t="s">
        <v>1007</v>
      </c>
      <c r="J12" s="3" t="s">
        <v>1008</v>
      </c>
      <c r="K12" s="12">
        <v>-12500</v>
      </c>
      <c r="L12" s="12">
        <v>0</v>
      </c>
      <c r="M12" s="22">
        <f>IF(Revenue9[[#This Row],[2019
 Total Budget]]=0,"",Revenue9[[#This Row],[2019
 YTD Activity
 Through March]]/Revenue9[[#This Row],[2019
 Total Budget]])</f>
        <v>0</v>
      </c>
      <c r="N12" s="12">
        <v>0</v>
      </c>
      <c r="O12" s="12">
        <v>-14912</v>
      </c>
      <c r="P12" s="12">
        <v>-4244</v>
      </c>
      <c r="Q12" s="22">
        <f>IF(Revenue9[[#This Row],[2018
 Total Activity]]=0,"",Revenue9[[#This Row],[2018
 YTD Activity
 Through March]]/Revenue9[[#This Row],[2018
 Total Activity]])</f>
        <v>0.28460300429184548</v>
      </c>
      <c r="R12" s="12">
        <v>-12796</v>
      </c>
      <c r="S12" s="12">
        <v>-3284</v>
      </c>
      <c r="T12" s="22">
        <f>IF(Revenue9[[#This Row],[2017
 Total Activity]]=0,"",Revenue9[[#This Row],[2017
 YTD Activity
 Through March]]/Revenue9[[#This Row],[2017
 Total Activity]])</f>
        <v>0.25664270084401375</v>
      </c>
      <c r="U12" s="4" t="s">
        <v>16</v>
      </c>
      <c r="V12" s="4" t="s">
        <v>16</v>
      </c>
    </row>
    <row r="13" spans="1:22" ht="11.1" customHeight="1" x14ac:dyDescent="0.2">
      <c r="A13" s="3" t="s">
        <v>17</v>
      </c>
      <c r="B13" s="3" t="s">
        <v>59</v>
      </c>
      <c r="C13" s="3" t="s">
        <v>60</v>
      </c>
      <c r="D13" s="3" t="s">
        <v>20</v>
      </c>
      <c r="E13" s="3" t="s">
        <v>21</v>
      </c>
      <c r="F13" s="3" t="s">
        <v>22</v>
      </c>
      <c r="G13" s="3" t="s">
        <v>23</v>
      </c>
      <c r="H13" s="3" t="s">
        <v>61</v>
      </c>
      <c r="I13" s="3" t="s">
        <v>1007</v>
      </c>
      <c r="J13" s="3" t="s">
        <v>1008</v>
      </c>
      <c r="K13" s="12">
        <v>-1000</v>
      </c>
      <c r="L13" s="12">
        <v>0</v>
      </c>
      <c r="M13" s="22">
        <f>IF(Revenue9[[#This Row],[2019
 Total Budget]]=0,"",Revenue9[[#This Row],[2019
 YTD Activity
 Through March]]/Revenue9[[#This Row],[2019
 Total Budget]])</f>
        <v>0</v>
      </c>
      <c r="N13" s="12">
        <v>0</v>
      </c>
      <c r="O13" s="12">
        <v>-9850.5400000000009</v>
      </c>
      <c r="P13" s="12">
        <v>0</v>
      </c>
      <c r="Q13" s="22">
        <f>IF(Revenue9[[#This Row],[2018
 Total Activity]]=0,"",Revenue9[[#This Row],[2018
 YTD Activity
 Through March]]/Revenue9[[#This Row],[2018
 Total Activity]])</f>
        <v>0</v>
      </c>
      <c r="R13" s="12">
        <v>0</v>
      </c>
      <c r="S13" s="12">
        <v>0</v>
      </c>
      <c r="T13" s="22" t="str">
        <f>IF(Revenue9[[#This Row],[2017
 Total Activity]]=0,"",Revenue9[[#This Row],[2017
 YTD Activity
 Through March]]/Revenue9[[#This Row],[2017
 Total Activity]])</f>
        <v/>
      </c>
      <c r="U13" s="4" t="s">
        <v>16</v>
      </c>
      <c r="V13" s="4" t="s">
        <v>16</v>
      </c>
    </row>
    <row r="14" spans="1:22" ht="11.1" customHeight="1" x14ac:dyDescent="0.2">
      <c r="A14" s="3" t="s">
        <v>17</v>
      </c>
      <c r="B14" s="3" t="s">
        <v>62</v>
      </c>
      <c r="C14" s="3" t="s">
        <v>63</v>
      </c>
      <c r="D14" s="3" t="s">
        <v>20</v>
      </c>
      <c r="E14" s="3" t="s">
        <v>21</v>
      </c>
      <c r="F14" s="3" t="s">
        <v>22</v>
      </c>
      <c r="G14" s="3" t="s">
        <v>23</v>
      </c>
      <c r="H14" s="3" t="s">
        <v>64</v>
      </c>
      <c r="I14" s="3" t="s">
        <v>1007</v>
      </c>
      <c r="J14" s="3" t="s">
        <v>1008</v>
      </c>
      <c r="K14" s="12">
        <v>-3500</v>
      </c>
      <c r="L14" s="12">
        <v>0</v>
      </c>
      <c r="M14" s="22">
        <f>IF(Revenue9[[#This Row],[2019
 Total Budget]]=0,"",Revenue9[[#This Row],[2019
 YTD Activity
 Through March]]/Revenue9[[#This Row],[2019
 Total Budget]])</f>
        <v>0</v>
      </c>
      <c r="N14" s="12">
        <v>0</v>
      </c>
      <c r="O14" s="12">
        <v>-2835.33</v>
      </c>
      <c r="P14" s="12">
        <v>-768.35</v>
      </c>
      <c r="Q14" s="22">
        <f>IF(Revenue9[[#This Row],[2018
 Total Activity]]=0,"",Revenue9[[#This Row],[2018
 YTD Activity
 Through March]]/Revenue9[[#This Row],[2018
 Total Activity]])</f>
        <v>0.27099138371900272</v>
      </c>
      <c r="R14" s="12">
        <v>-3147.27</v>
      </c>
      <c r="S14" s="12">
        <v>-812.38</v>
      </c>
      <c r="T14" s="22">
        <f>IF(Revenue9[[#This Row],[2017
 Total Activity]]=0,"",Revenue9[[#This Row],[2017
 YTD Activity
 Through March]]/Revenue9[[#This Row],[2017
 Total Activity]])</f>
        <v>0.25812211853447592</v>
      </c>
      <c r="U14" s="4" t="s">
        <v>16</v>
      </c>
      <c r="V14" s="4" t="s">
        <v>16</v>
      </c>
    </row>
    <row r="15" spans="1:22" ht="11.1" customHeight="1" x14ac:dyDescent="0.2">
      <c r="A15" s="3" t="s">
        <v>17</v>
      </c>
      <c r="B15" s="3" t="s">
        <v>65</v>
      </c>
      <c r="C15" s="3" t="s">
        <v>66</v>
      </c>
      <c r="D15" s="3" t="s">
        <v>20</v>
      </c>
      <c r="E15" s="3" t="s">
        <v>21</v>
      </c>
      <c r="F15" s="3" t="s">
        <v>22</v>
      </c>
      <c r="G15" s="3" t="s">
        <v>42</v>
      </c>
      <c r="H15" s="3" t="s">
        <v>37</v>
      </c>
      <c r="I15" s="3" t="s">
        <v>1000</v>
      </c>
      <c r="J15" s="3" t="s">
        <v>1001</v>
      </c>
      <c r="K15" s="12">
        <v>0</v>
      </c>
      <c r="L15" s="12">
        <v>0</v>
      </c>
      <c r="M15" s="22" t="str">
        <f>IF(Revenue9[[#This Row],[2019
 Total Budget]]=0,"",Revenue9[[#This Row],[2019
 YTD Activity
 Through March]]/Revenue9[[#This Row],[2019
 Total Budget]])</f>
        <v/>
      </c>
      <c r="N15" s="12">
        <v>0</v>
      </c>
      <c r="O15" s="12">
        <v>0</v>
      </c>
      <c r="P15" s="12">
        <v>0</v>
      </c>
      <c r="Q15" s="22" t="str">
        <f>IF(Revenue9[[#This Row],[2018
 Total Activity]]=0,"",Revenue9[[#This Row],[2018
 YTD Activity
 Through March]]/Revenue9[[#This Row],[2018
 Total Activity]])</f>
        <v/>
      </c>
      <c r="R15" s="12">
        <v>0</v>
      </c>
      <c r="S15" s="12">
        <v>0</v>
      </c>
      <c r="T15" s="22" t="str">
        <f>IF(Revenue9[[#This Row],[2017
 Total Activity]]=0,"",Revenue9[[#This Row],[2017
 YTD Activity
 Through March]]/Revenue9[[#This Row],[2017
 Total Activity]])</f>
        <v/>
      </c>
      <c r="U15" s="4" t="s">
        <v>16</v>
      </c>
      <c r="V15" s="4" t="s">
        <v>16</v>
      </c>
    </row>
    <row r="16" spans="1:22" ht="11.1" customHeight="1" x14ac:dyDescent="0.2">
      <c r="A16" s="3" t="s">
        <v>17</v>
      </c>
      <c r="B16" s="3" t="s">
        <v>67</v>
      </c>
      <c r="C16" s="3" t="s">
        <v>68</v>
      </c>
      <c r="D16" s="3" t="s">
        <v>20</v>
      </c>
      <c r="E16" s="3" t="s">
        <v>21</v>
      </c>
      <c r="F16" s="3" t="s">
        <v>69</v>
      </c>
      <c r="G16" s="3" t="s">
        <v>25</v>
      </c>
      <c r="H16" s="3" t="s">
        <v>70</v>
      </c>
      <c r="I16" s="3" t="s">
        <v>998</v>
      </c>
      <c r="J16" s="3" t="s">
        <v>999</v>
      </c>
      <c r="K16" s="12">
        <v>-20000</v>
      </c>
      <c r="L16" s="12">
        <v>-3975</v>
      </c>
      <c r="M16" s="22">
        <f>IF(Revenue9[[#This Row],[2019
 Total Budget]]=0,"",Revenue9[[#This Row],[2019
 YTD Activity
 Through March]]/Revenue9[[#This Row],[2019
 Total Budget]])</f>
        <v>0.19875000000000001</v>
      </c>
      <c r="N16" s="12">
        <v>0</v>
      </c>
      <c r="O16" s="12">
        <v>-25900</v>
      </c>
      <c r="P16" s="12">
        <v>-6320</v>
      </c>
      <c r="Q16" s="22">
        <f>IF(Revenue9[[#This Row],[2018
 Total Activity]]=0,"",Revenue9[[#This Row],[2018
 YTD Activity
 Through March]]/Revenue9[[#This Row],[2018
 Total Activity]])</f>
        <v>0.24401544401544401</v>
      </c>
      <c r="R16" s="12">
        <v>-18430</v>
      </c>
      <c r="S16" s="12">
        <v>-2650</v>
      </c>
      <c r="T16" s="22">
        <f>IF(Revenue9[[#This Row],[2017
 Total Activity]]=0,"",Revenue9[[#This Row],[2017
 YTD Activity
 Through March]]/Revenue9[[#This Row],[2017
 Total Activity]])</f>
        <v>0.14378730330982095</v>
      </c>
      <c r="U16" s="4" t="s">
        <v>16</v>
      </c>
      <c r="V16" s="4" t="s">
        <v>16</v>
      </c>
    </row>
    <row r="17" spans="1:22" ht="11.1" customHeight="1" x14ac:dyDescent="0.2">
      <c r="A17" s="3" t="s">
        <v>17</v>
      </c>
      <c r="B17" s="3" t="s">
        <v>71</v>
      </c>
      <c r="C17" s="3" t="s">
        <v>72</v>
      </c>
      <c r="D17" s="3" t="s">
        <v>20</v>
      </c>
      <c r="E17" s="3" t="s">
        <v>21</v>
      </c>
      <c r="F17" s="3" t="s">
        <v>69</v>
      </c>
      <c r="G17" s="3" t="s">
        <v>25</v>
      </c>
      <c r="H17" s="3" t="s">
        <v>73</v>
      </c>
      <c r="I17" s="3" t="s">
        <v>998</v>
      </c>
      <c r="J17" s="3" t="s">
        <v>999</v>
      </c>
      <c r="K17" s="12">
        <v>-12000</v>
      </c>
      <c r="L17" s="12">
        <v>-17160</v>
      </c>
      <c r="M17" s="22">
        <f>IF(Revenue9[[#This Row],[2019
 Total Budget]]=0,"",Revenue9[[#This Row],[2019
 YTD Activity
 Through March]]/Revenue9[[#This Row],[2019
 Total Budget]])</f>
        <v>1.43</v>
      </c>
      <c r="N17" s="12">
        <v>0</v>
      </c>
      <c r="O17" s="12">
        <v>-16043.1</v>
      </c>
      <c r="P17" s="12">
        <v>-6760</v>
      </c>
      <c r="Q17" s="22">
        <f>IF(Revenue9[[#This Row],[2018
 Total Activity]]=0,"",Revenue9[[#This Row],[2018
 YTD Activity
 Through March]]/Revenue9[[#This Row],[2018
 Total Activity]])</f>
        <v>0.42136494817086473</v>
      </c>
      <c r="R17" s="12">
        <v>-8137.38</v>
      </c>
      <c r="S17" s="12">
        <v>-1641.69</v>
      </c>
      <c r="T17" s="22">
        <f>IF(Revenue9[[#This Row],[2017
 Total Activity]]=0,"",Revenue9[[#This Row],[2017
 YTD Activity
 Through March]]/Revenue9[[#This Row],[2017
 Total Activity]])</f>
        <v>0.20174675386918148</v>
      </c>
      <c r="U17" s="4" t="s">
        <v>16</v>
      </c>
      <c r="V17" s="4" t="s">
        <v>16</v>
      </c>
    </row>
    <row r="18" spans="1:22" ht="11.1" customHeight="1" x14ac:dyDescent="0.2">
      <c r="A18" s="3" t="s">
        <v>17</v>
      </c>
      <c r="B18" s="3" t="s">
        <v>74</v>
      </c>
      <c r="C18" s="3" t="s">
        <v>75</v>
      </c>
      <c r="D18" s="3" t="s">
        <v>20</v>
      </c>
      <c r="E18" s="3" t="s">
        <v>21</v>
      </c>
      <c r="F18" s="3" t="s">
        <v>69</v>
      </c>
      <c r="G18" s="3" t="s">
        <v>25</v>
      </c>
      <c r="H18" s="3" t="s">
        <v>76</v>
      </c>
      <c r="I18" s="3" t="s">
        <v>1002</v>
      </c>
      <c r="J18" s="3" t="s">
        <v>1003</v>
      </c>
      <c r="K18" s="12">
        <v>-100000</v>
      </c>
      <c r="L18" s="12">
        <v>-25290.45</v>
      </c>
      <c r="M18" s="22">
        <f>IF(Revenue9[[#This Row],[2019
 Total Budget]]=0,"",Revenue9[[#This Row],[2019
 YTD Activity
 Through March]]/Revenue9[[#This Row],[2019
 Total Budget]])</f>
        <v>0.25290450000000003</v>
      </c>
      <c r="N18" s="12">
        <v>0</v>
      </c>
      <c r="O18" s="12">
        <v>-58530.5</v>
      </c>
      <c r="P18" s="12">
        <v>-10139</v>
      </c>
      <c r="Q18" s="22">
        <f>IF(Revenue9[[#This Row],[2018
 Total Activity]]=0,"",Revenue9[[#This Row],[2018
 YTD Activity
 Through March]]/Revenue9[[#This Row],[2018
 Total Activity]])</f>
        <v>0.17322592494511407</v>
      </c>
      <c r="R18" s="12">
        <v>-99566.7</v>
      </c>
      <c r="S18" s="12">
        <v>-11410.4</v>
      </c>
      <c r="T18" s="22">
        <f>IF(Revenue9[[#This Row],[2017
 Total Activity]]=0,"",Revenue9[[#This Row],[2017
 YTD Activity
 Through March]]/Revenue9[[#This Row],[2017
 Total Activity]])</f>
        <v>0.11460056424487304</v>
      </c>
      <c r="U18" s="4" t="s">
        <v>16</v>
      </c>
      <c r="V18" s="4" t="s">
        <v>16</v>
      </c>
    </row>
    <row r="19" spans="1:22" ht="11.1" customHeight="1" x14ac:dyDescent="0.2">
      <c r="A19" s="3" t="s">
        <v>17</v>
      </c>
      <c r="B19" s="3" t="s">
        <v>77</v>
      </c>
      <c r="C19" s="3" t="s">
        <v>78</v>
      </c>
      <c r="D19" s="3" t="s">
        <v>20</v>
      </c>
      <c r="E19" s="3" t="s">
        <v>21</v>
      </c>
      <c r="F19" s="3" t="s">
        <v>69</v>
      </c>
      <c r="G19" s="3" t="s">
        <v>25</v>
      </c>
      <c r="H19" s="3" t="s">
        <v>76</v>
      </c>
      <c r="I19" s="3" t="s">
        <v>1002</v>
      </c>
      <c r="J19" s="3" t="s">
        <v>1009</v>
      </c>
      <c r="K19" s="12">
        <v>-56592.5</v>
      </c>
      <c r="L19" s="12">
        <v>-36472</v>
      </c>
      <c r="M19" s="22">
        <f>IF(Revenue9[[#This Row],[2019
 Total Budget]]=0,"",Revenue9[[#This Row],[2019
 YTD Activity
 Through March]]/Revenue9[[#This Row],[2019
 Total Budget]])</f>
        <v>0.64446702301541725</v>
      </c>
      <c r="N19" s="12">
        <v>0</v>
      </c>
      <c r="O19" s="12">
        <v>-40404.25</v>
      </c>
      <c r="P19" s="12">
        <v>-3667</v>
      </c>
      <c r="Q19" s="22">
        <f>IF(Revenue9[[#This Row],[2018
 Total Activity]]=0,"",Revenue9[[#This Row],[2018
 YTD Activity
 Through March]]/Revenue9[[#This Row],[2018
 Total Activity]])</f>
        <v>9.0757779194020435E-2</v>
      </c>
      <c r="R19" s="12">
        <v>-4055</v>
      </c>
      <c r="S19" s="12">
        <v>0</v>
      </c>
      <c r="T19" s="22">
        <f>IF(Revenue9[[#This Row],[2017
 Total Activity]]=0,"",Revenue9[[#This Row],[2017
 YTD Activity
 Through March]]/Revenue9[[#This Row],[2017
 Total Activity]])</f>
        <v>0</v>
      </c>
      <c r="U19" s="4" t="s">
        <v>16</v>
      </c>
      <c r="V19" s="4" t="s">
        <v>16</v>
      </c>
    </row>
    <row r="20" spans="1:22" ht="11.1" customHeight="1" x14ac:dyDescent="0.2">
      <c r="A20" s="3" t="s">
        <v>17</v>
      </c>
      <c r="B20" s="3" t="s">
        <v>79</v>
      </c>
      <c r="C20" s="3" t="s">
        <v>80</v>
      </c>
      <c r="D20" s="3" t="s">
        <v>20</v>
      </c>
      <c r="E20" s="3" t="s">
        <v>21</v>
      </c>
      <c r="F20" s="3" t="s">
        <v>69</v>
      </c>
      <c r="G20" s="3" t="s">
        <v>38</v>
      </c>
      <c r="H20" s="3" t="s">
        <v>81</v>
      </c>
      <c r="I20" s="3" t="s">
        <v>998</v>
      </c>
      <c r="J20" s="3" t="s">
        <v>999</v>
      </c>
      <c r="K20" s="12">
        <v>-10000</v>
      </c>
      <c r="L20" s="12">
        <v>-1824</v>
      </c>
      <c r="M20" s="22">
        <f>IF(Revenue9[[#This Row],[2019
 Total Budget]]=0,"",Revenue9[[#This Row],[2019
 YTD Activity
 Through March]]/Revenue9[[#This Row],[2019
 Total Budget]])</f>
        <v>0.18240000000000001</v>
      </c>
      <c r="N20" s="12">
        <v>0</v>
      </c>
      <c r="O20" s="12">
        <v>-5902.5</v>
      </c>
      <c r="P20" s="12">
        <v>-2793.25</v>
      </c>
      <c r="Q20" s="22">
        <f>IF(Revenue9[[#This Row],[2018
 Total Activity]]=0,"",Revenue9[[#This Row],[2018
 YTD Activity
 Through March]]/Revenue9[[#This Row],[2018
 Total Activity]])</f>
        <v>0.47323168149089367</v>
      </c>
      <c r="R20" s="12">
        <v>-6667</v>
      </c>
      <c r="S20" s="12">
        <v>-4175.25</v>
      </c>
      <c r="T20" s="22">
        <f>IF(Revenue9[[#This Row],[2017
 Total Activity]]=0,"",Revenue9[[#This Row],[2017
 YTD Activity
 Through March]]/Revenue9[[#This Row],[2017
 Total Activity]])</f>
        <v>0.62625618719064047</v>
      </c>
      <c r="U20" s="4" t="s">
        <v>16</v>
      </c>
      <c r="V20" s="4" t="s">
        <v>16</v>
      </c>
    </row>
    <row r="21" spans="1:22" ht="11.1" customHeight="1" x14ac:dyDescent="0.2">
      <c r="A21" s="3" t="s">
        <v>17</v>
      </c>
      <c r="B21" s="3" t="s">
        <v>82</v>
      </c>
      <c r="C21" s="3" t="s">
        <v>83</v>
      </c>
      <c r="D21" s="3" t="s">
        <v>20</v>
      </c>
      <c r="E21" s="3" t="s">
        <v>21</v>
      </c>
      <c r="F21" s="3" t="s">
        <v>69</v>
      </c>
      <c r="G21" s="3" t="s">
        <v>38</v>
      </c>
      <c r="H21" s="3" t="s">
        <v>84</v>
      </c>
      <c r="I21" s="3" t="s">
        <v>1000</v>
      </c>
      <c r="J21" s="3" t="s">
        <v>1001</v>
      </c>
      <c r="K21" s="12">
        <v>-101000</v>
      </c>
      <c r="L21" s="12">
        <v>0</v>
      </c>
      <c r="M21" s="22">
        <f>IF(Revenue9[[#This Row],[2019
 Total Budget]]=0,"",Revenue9[[#This Row],[2019
 YTD Activity
 Through March]]/Revenue9[[#This Row],[2019
 Total Budget]])</f>
        <v>0</v>
      </c>
      <c r="N21" s="12">
        <v>0</v>
      </c>
      <c r="O21" s="12">
        <v>-63991.83</v>
      </c>
      <c r="P21" s="12">
        <v>-18509.79</v>
      </c>
      <c r="Q21" s="22">
        <f>IF(Revenue9[[#This Row],[2018
 Total Activity]]=0,"",Revenue9[[#This Row],[2018
 YTD Activity
 Through March]]/Revenue9[[#This Row],[2018
 Total Activity]])</f>
        <v>0.28925239362587379</v>
      </c>
      <c r="R21" s="12">
        <v>-65947.240000000005</v>
      </c>
      <c r="S21" s="12">
        <v>-18986.939999999999</v>
      </c>
      <c r="T21" s="22">
        <f>IF(Revenue9[[#This Row],[2017
 Total Activity]]=0,"",Revenue9[[#This Row],[2017
 YTD Activity
 Through March]]/Revenue9[[#This Row],[2017
 Total Activity]])</f>
        <v>0.28791106345011552</v>
      </c>
      <c r="U21" s="4" t="s">
        <v>16</v>
      </c>
      <c r="V21" s="4" t="s">
        <v>16</v>
      </c>
    </row>
    <row r="22" spans="1:22" ht="11.1" customHeight="1" x14ac:dyDescent="0.2">
      <c r="A22" s="3" t="s">
        <v>17</v>
      </c>
      <c r="B22" s="3" t="s">
        <v>85</v>
      </c>
      <c r="C22" s="3" t="s">
        <v>86</v>
      </c>
      <c r="D22" s="3" t="s">
        <v>20</v>
      </c>
      <c r="E22" s="3" t="s">
        <v>21</v>
      </c>
      <c r="F22" s="3" t="s">
        <v>69</v>
      </c>
      <c r="G22" s="3" t="s">
        <v>38</v>
      </c>
      <c r="H22" s="3" t="s">
        <v>87</v>
      </c>
      <c r="I22" s="3" t="s">
        <v>1000</v>
      </c>
      <c r="J22" s="3" t="s">
        <v>1001</v>
      </c>
      <c r="K22" s="12">
        <v>-7000</v>
      </c>
      <c r="L22" s="12">
        <v>0</v>
      </c>
      <c r="M22" s="22">
        <f>IF(Revenue9[[#This Row],[2019
 Total Budget]]=0,"",Revenue9[[#This Row],[2019
 YTD Activity
 Through March]]/Revenue9[[#This Row],[2019
 Total Budget]])</f>
        <v>0</v>
      </c>
      <c r="N22" s="12">
        <v>0</v>
      </c>
      <c r="O22" s="12">
        <v>-7755.17</v>
      </c>
      <c r="P22" s="12">
        <v>0</v>
      </c>
      <c r="Q22" s="22">
        <f>IF(Revenue9[[#This Row],[2018
 Total Activity]]=0,"",Revenue9[[#This Row],[2018
 YTD Activity
 Through March]]/Revenue9[[#This Row],[2018
 Total Activity]])</f>
        <v>0</v>
      </c>
      <c r="R22" s="12">
        <v>-9522.7099999999991</v>
      </c>
      <c r="S22" s="12">
        <v>-1115.48</v>
      </c>
      <c r="T22" s="22">
        <f>IF(Revenue9[[#This Row],[2017
 Total Activity]]=0,"",Revenue9[[#This Row],[2017
 YTD Activity
 Through March]]/Revenue9[[#This Row],[2017
 Total Activity]])</f>
        <v>0.11713892368873988</v>
      </c>
      <c r="U22" s="4" t="s">
        <v>16</v>
      </c>
      <c r="V22" s="4" t="s">
        <v>16</v>
      </c>
    </row>
    <row r="23" spans="1:22" ht="11.1" customHeight="1" x14ac:dyDescent="0.2">
      <c r="A23" s="3" t="s">
        <v>17</v>
      </c>
      <c r="B23" s="3" t="s">
        <v>88</v>
      </c>
      <c r="C23" s="3" t="s">
        <v>89</v>
      </c>
      <c r="D23" s="3" t="s">
        <v>20</v>
      </c>
      <c r="E23" s="3" t="s">
        <v>21</v>
      </c>
      <c r="F23" s="3" t="s">
        <v>69</v>
      </c>
      <c r="G23" s="3" t="s">
        <v>38</v>
      </c>
      <c r="H23" s="3" t="s">
        <v>90</v>
      </c>
      <c r="I23" s="3" t="s">
        <v>1010</v>
      </c>
      <c r="J23" s="3" t="s">
        <v>1011</v>
      </c>
      <c r="K23" s="12">
        <v>-30000</v>
      </c>
      <c r="L23" s="12">
        <v>-11155</v>
      </c>
      <c r="M23" s="22">
        <f>IF(Revenue9[[#This Row],[2019
 Total Budget]]=0,"",Revenue9[[#This Row],[2019
 YTD Activity
 Through March]]/Revenue9[[#This Row],[2019
 Total Budget]])</f>
        <v>0.37183333333333335</v>
      </c>
      <c r="N23" s="12">
        <v>0</v>
      </c>
      <c r="O23" s="12">
        <v>-35298.68</v>
      </c>
      <c r="P23" s="12">
        <v>-11660</v>
      </c>
      <c r="Q23" s="22">
        <f>IF(Revenue9[[#This Row],[2018
 Total Activity]]=0,"",Revenue9[[#This Row],[2018
 YTD Activity
 Through March]]/Revenue9[[#This Row],[2018
 Total Activity]])</f>
        <v>0.3303239667885598</v>
      </c>
      <c r="R23" s="12">
        <v>-26817</v>
      </c>
      <c r="S23" s="12">
        <v>-3900</v>
      </c>
      <c r="T23" s="22">
        <f>IF(Revenue9[[#This Row],[2017
 Total Activity]]=0,"",Revenue9[[#This Row],[2017
 YTD Activity
 Through March]]/Revenue9[[#This Row],[2017
 Total Activity]])</f>
        <v>0.14543013759928403</v>
      </c>
      <c r="U23" s="4" t="s">
        <v>16</v>
      </c>
      <c r="V23" s="4" t="s">
        <v>16</v>
      </c>
    </row>
    <row r="24" spans="1:22" ht="11.1" customHeight="1" x14ac:dyDescent="0.2">
      <c r="A24" s="3" t="s">
        <v>17</v>
      </c>
      <c r="B24" s="3" t="s">
        <v>91</v>
      </c>
      <c r="C24" s="3" t="s">
        <v>92</v>
      </c>
      <c r="D24" s="3" t="s">
        <v>20</v>
      </c>
      <c r="E24" s="3" t="s">
        <v>21</v>
      </c>
      <c r="F24" s="3" t="s">
        <v>69</v>
      </c>
      <c r="G24" s="3" t="s">
        <v>38</v>
      </c>
      <c r="H24" s="3" t="s">
        <v>93</v>
      </c>
      <c r="I24" s="3" t="s">
        <v>1010</v>
      </c>
      <c r="J24" s="3" t="s">
        <v>1011</v>
      </c>
      <c r="K24" s="12">
        <v>-160000</v>
      </c>
      <c r="L24" s="12">
        <v>-51246</v>
      </c>
      <c r="M24" s="22">
        <f>IF(Revenue9[[#This Row],[2019
 Total Budget]]=0,"",Revenue9[[#This Row],[2019
 YTD Activity
 Through March]]/Revenue9[[#This Row],[2019
 Total Budget]])</f>
        <v>0.3202875</v>
      </c>
      <c r="N24" s="12">
        <v>0</v>
      </c>
      <c r="O24" s="12">
        <v>-179273</v>
      </c>
      <c r="P24" s="12">
        <v>-26599</v>
      </c>
      <c r="Q24" s="22">
        <f>IF(Revenue9[[#This Row],[2018
 Total Activity]]=0,"",Revenue9[[#This Row],[2018
 YTD Activity
 Through March]]/Revenue9[[#This Row],[2018
 Total Activity]])</f>
        <v>0.14837147813669654</v>
      </c>
      <c r="R24" s="12">
        <v>-169485</v>
      </c>
      <c r="S24" s="12">
        <v>-17532</v>
      </c>
      <c r="T24" s="22">
        <f>IF(Revenue9[[#This Row],[2017
 Total Activity]]=0,"",Revenue9[[#This Row],[2017
 YTD Activity
 Through March]]/Revenue9[[#This Row],[2017
 Total Activity]])</f>
        <v>0.10344278254712806</v>
      </c>
      <c r="U24" s="4" t="s">
        <v>16</v>
      </c>
      <c r="V24" s="4" t="s">
        <v>16</v>
      </c>
    </row>
    <row r="25" spans="1:22" ht="11.1" customHeight="1" x14ac:dyDescent="0.2">
      <c r="A25" s="3" t="s">
        <v>17</v>
      </c>
      <c r="B25" s="3" t="s">
        <v>94</v>
      </c>
      <c r="C25" s="3" t="s">
        <v>95</v>
      </c>
      <c r="D25" s="3" t="s">
        <v>20</v>
      </c>
      <c r="E25" s="3" t="s">
        <v>21</v>
      </c>
      <c r="F25" s="3" t="s">
        <v>69</v>
      </c>
      <c r="G25" s="3" t="s">
        <v>38</v>
      </c>
      <c r="H25" s="3" t="s">
        <v>96</v>
      </c>
      <c r="I25" s="3" t="s">
        <v>1010</v>
      </c>
      <c r="J25" s="3" t="s">
        <v>1011</v>
      </c>
      <c r="K25" s="12">
        <v>-1900</v>
      </c>
      <c r="L25" s="12">
        <v>-1613</v>
      </c>
      <c r="M25" s="22">
        <f>IF(Revenue9[[#This Row],[2019
 Total Budget]]=0,"",Revenue9[[#This Row],[2019
 YTD Activity
 Through March]]/Revenue9[[#This Row],[2019
 Total Budget]])</f>
        <v>0.84894736842105267</v>
      </c>
      <c r="N25" s="12">
        <v>0</v>
      </c>
      <c r="O25" s="12">
        <v>-3561.38</v>
      </c>
      <c r="P25" s="12">
        <v>-1239.46</v>
      </c>
      <c r="Q25" s="22">
        <f>IF(Revenue9[[#This Row],[2018
 Total Activity]]=0,"",Revenue9[[#This Row],[2018
 YTD Activity
 Through March]]/Revenue9[[#This Row],[2018
 Total Activity]])</f>
        <v>0.34802801161347569</v>
      </c>
      <c r="R25" s="12">
        <v>-2369.33</v>
      </c>
      <c r="S25" s="12">
        <v>0</v>
      </c>
      <c r="T25" s="22">
        <f>IF(Revenue9[[#This Row],[2017
 Total Activity]]=0,"",Revenue9[[#This Row],[2017
 YTD Activity
 Through March]]/Revenue9[[#This Row],[2017
 Total Activity]])</f>
        <v>0</v>
      </c>
      <c r="U25" s="4" t="s">
        <v>16</v>
      </c>
      <c r="V25" s="4" t="s">
        <v>16</v>
      </c>
    </row>
    <row r="26" spans="1:22" ht="11.1" customHeight="1" x14ac:dyDescent="0.2">
      <c r="A26" s="3" t="s">
        <v>17</v>
      </c>
      <c r="B26" s="3" t="s">
        <v>97</v>
      </c>
      <c r="C26" s="3" t="s">
        <v>98</v>
      </c>
      <c r="D26" s="3" t="s">
        <v>20</v>
      </c>
      <c r="E26" s="3" t="s">
        <v>21</v>
      </c>
      <c r="F26" s="3" t="s">
        <v>69</v>
      </c>
      <c r="G26" s="3" t="s">
        <v>38</v>
      </c>
      <c r="H26" s="3" t="s">
        <v>99</v>
      </c>
      <c r="I26" s="3" t="s">
        <v>1010</v>
      </c>
      <c r="J26" s="3" t="s">
        <v>1011</v>
      </c>
      <c r="K26" s="12">
        <v>0</v>
      </c>
      <c r="L26" s="12">
        <v>0</v>
      </c>
      <c r="M26" s="22" t="str">
        <f>IF(Revenue9[[#This Row],[2019
 Total Budget]]=0,"",Revenue9[[#This Row],[2019
 YTD Activity
 Through March]]/Revenue9[[#This Row],[2019
 Total Budget]])</f>
        <v/>
      </c>
      <c r="N26" s="12">
        <v>0</v>
      </c>
      <c r="O26" s="12">
        <v>-409.26</v>
      </c>
      <c r="P26" s="12">
        <v>-409.26</v>
      </c>
      <c r="Q26" s="22">
        <f>IF(Revenue9[[#This Row],[2018
 Total Activity]]=0,"",Revenue9[[#This Row],[2018
 YTD Activity
 Through March]]/Revenue9[[#This Row],[2018
 Total Activity]])</f>
        <v>1</v>
      </c>
      <c r="R26" s="12">
        <v>0</v>
      </c>
      <c r="S26" s="12">
        <v>0</v>
      </c>
      <c r="T26" s="22" t="str">
        <f>IF(Revenue9[[#This Row],[2017
 Total Activity]]=0,"",Revenue9[[#This Row],[2017
 YTD Activity
 Through March]]/Revenue9[[#This Row],[2017
 Total Activity]])</f>
        <v/>
      </c>
      <c r="U26" s="4" t="s">
        <v>16</v>
      </c>
      <c r="V26" s="4" t="s">
        <v>16</v>
      </c>
    </row>
    <row r="27" spans="1:22" ht="11.1" customHeight="1" x14ac:dyDescent="0.2">
      <c r="A27" s="3" t="s">
        <v>17</v>
      </c>
      <c r="B27" s="3" t="s">
        <v>100</v>
      </c>
      <c r="C27" s="3" t="s">
        <v>101</v>
      </c>
      <c r="D27" s="3" t="s">
        <v>20</v>
      </c>
      <c r="E27" s="3" t="s">
        <v>21</v>
      </c>
      <c r="F27" s="3" t="s">
        <v>69</v>
      </c>
      <c r="G27" s="3" t="s">
        <v>38</v>
      </c>
      <c r="H27" s="3" t="s">
        <v>51</v>
      </c>
      <c r="I27" s="16" t="s">
        <v>1518</v>
      </c>
      <c r="J27" s="3" t="s">
        <v>1004</v>
      </c>
      <c r="K27" s="12">
        <v>0</v>
      </c>
      <c r="L27" s="12">
        <v>0</v>
      </c>
      <c r="M27" s="22" t="str">
        <f>IF(Revenue9[[#This Row],[2019
 Total Budget]]=0,"",Revenue9[[#This Row],[2019
 YTD Activity
 Through March]]/Revenue9[[#This Row],[2019
 Total Budget]])</f>
        <v/>
      </c>
      <c r="N27" s="12">
        <v>0</v>
      </c>
      <c r="O27" s="12">
        <v>-45</v>
      </c>
      <c r="P27" s="12">
        <v>0</v>
      </c>
      <c r="Q27" s="22">
        <f>IF(Revenue9[[#This Row],[2018
 Total Activity]]=0,"",Revenue9[[#This Row],[2018
 YTD Activity
 Through March]]/Revenue9[[#This Row],[2018
 Total Activity]])</f>
        <v>0</v>
      </c>
      <c r="R27" s="12">
        <v>-615</v>
      </c>
      <c r="S27" s="12">
        <v>0</v>
      </c>
      <c r="T27" s="22">
        <f>IF(Revenue9[[#This Row],[2017
 Total Activity]]=0,"",Revenue9[[#This Row],[2017
 YTD Activity
 Through March]]/Revenue9[[#This Row],[2017
 Total Activity]])</f>
        <v>0</v>
      </c>
      <c r="U27" s="4" t="s">
        <v>16</v>
      </c>
      <c r="V27" s="4" t="s">
        <v>16</v>
      </c>
    </row>
    <row r="28" spans="1:22" ht="11.1" customHeight="1" x14ac:dyDescent="0.2">
      <c r="A28" s="3" t="s">
        <v>17</v>
      </c>
      <c r="B28" s="3" t="s">
        <v>102</v>
      </c>
      <c r="C28" s="3" t="s">
        <v>103</v>
      </c>
      <c r="D28" s="3" t="s">
        <v>20</v>
      </c>
      <c r="E28" s="3" t="s">
        <v>21</v>
      </c>
      <c r="F28" s="3" t="s">
        <v>69</v>
      </c>
      <c r="G28" s="3" t="s">
        <v>38</v>
      </c>
      <c r="H28" s="3" t="s">
        <v>104</v>
      </c>
      <c r="I28" s="16" t="s">
        <v>1518</v>
      </c>
      <c r="J28" s="3" t="s">
        <v>1004</v>
      </c>
      <c r="K28" s="12">
        <v>-2000</v>
      </c>
      <c r="L28" s="12">
        <v>0</v>
      </c>
      <c r="M28" s="22">
        <f>IF(Revenue9[[#This Row],[2019
 Total Budget]]=0,"",Revenue9[[#This Row],[2019
 YTD Activity
 Through March]]/Revenue9[[#This Row],[2019
 Total Budget]])</f>
        <v>0</v>
      </c>
      <c r="N28" s="12">
        <v>0</v>
      </c>
      <c r="O28" s="12">
        <v>-2081.2199999999998</v>
      </c>
      <c r="P28" s="12">
        <v>-2081.2199999999998</v>
      </c>
      <c r="Q28" s="22">
        <f>IF(Revenue9[[#This Row],[2018
 Total Activity]]=0,"",Revenue9[[#This Row],[2018
 YTD Activity
 Through March]]/Revenue9[[#This Row],[2018
 Total Activity]])</f>
        <v>1</v>
      </c>
      <c r="R28" s="12">
        <v>-7060.7</v>
      </c>
      <c r="S28" s="12">
        <v>-2125.48</v>
      </c>
      <c r="T28" s="22">
        <f>IF(Revenue9[[#This Row],[2017
 Total Activity]]=0,"",Revenue9[[#This Row],[2017
 YTD Activity
 Through March]]/Revenue9[[#This Row],[2017
 Total Activity]])</f>
        <v>0.30102964295324824</v>
      </c>
      <c r="U28" s="4" t="s">
        <v>16</v>
      </c>
      <c r="V28" s="4" t="s">
        <v>16</v>
      </c>
    </row>
    <row r="29" spans="1:22" ht="11.1" customHeight="1" x14ac:dyDescent="0.2">
      <c r="A29" s="3" t="s">
        <v>17</v>
      </c>
      <c r="B29" s="3" t="s">
        <v>105</v>
      </c>
      <c r="C29" s="3" t="s">
        <v>106</v>
      </c>
      <c r="D29" s="3" t="s">
        <v>20</v>
      </c>
      <c r="E29" s="3" t="s">
        <v>21</v>
      </c>
      <c r="F29" s="3" t="s">
        <v>69</v>
      </c>
      <c r="G29" s="3" t="s">
        <v>38</v>
      </c>
      <c r="H29" s="3" t="s">
        <v>107</v>
      </c>
      <c r="I29" s="3" t="s">
        <v>1007</v>
      </c>
      <c r="J29" s="3" t="s">
        <v>1008</v>
      </c>
      <c r="K29" s="12">
        <v>-6800</v>
      </c>
      <c r="L29" s="12">
        <v>0</v>
      </c>
      <c r="M29" s="22">
        <f>IF(Revenue9[[#This Row],[2019
 Total Budget]]=0,"",Revenue9[[#This Row],[2019
 YTD Activity
 Through March]]/Revenue9[[#This Row],[2019
 Total Budget]])</f>
        <v>0</v>
      </c>
      <c r="N29" s="12">
        <v>0</v>
      </c>
      <c r="O29" s="12">
        <v>-5626.78</v>
      </c>
      <c r="P29" s="12">
        <v>0</v>
      </c>
      <c r="Q29" s="22">
        <f>IF(Revenue9[[#This Row],[2018
 Total Activity]]=0,"",Revenue9[[#This Row],[2018
 YTD Activity
 Through March]]/Revenue9[[#This Row],[2018
 Total Activity]])</f>
        <v>0</v>
      </c>
      <c r="R29" s="12">
        <v>-12719.04</v>
      </c>
      <c r="S29" s="12">
        <v>0</v>
      </c>
      <c r="T29" s="22">
        <f>IF(Revenue9[[#This Row],[2017
 Total Activity]]=0,"",Revenue9[[#This Row],[2017
 YTD Activity
 Through March]]/Revenue9[[#This Row],[2017
 Total Activity]])</f>
        <v>0</v>
      </c>
      <c r="U29" s="4" t="s">
        <v>16</v>
      </c>
      <c r="V29" s="4" t="s">
        <v>16</v>
      </c>
    </row>
    <row r="30" spans="1:22" ht="11.1" customHeight="1" x14ac:dyDescent="0.2">
      <c r="A30" s="3" t="s">
        <v>17</v>
      </c>
      <c r="B30" s="3" t="s">
        <v>108</v>
      </c>
      <c r="C30" s="3" t="s">
        <v>109</v>
      </c>
      <c r="D30" s="3" t="s">
        <v>20</v>
      </c>
      <c r="E30" s="3" t="s">
        <v>21</v>
      </c>
      <c r="F30" s="3" t="s">
        <v>69</v>
      </c>
      <c r="G30" s="3" t="s">
        <v>38</v>
      </c>
      <c r="H30" s="3" t="s">
        <v>110</v>
      </c>
      <c r="I30" s="3" t="s">
        <v>1012</v>
      </c>
      <c r="J30" s="3" t="s">
        <v>1013</v>
      </c>
      <c r="K30" s="12">
        <v>0</v>
      </c>
      <c r="L30" s="12">
        <v>0</v>
      </c>
      <c r="M30" s="22" t="str">
        <f>IF(Revenue9[[#This Row],[2019
 Total Budget]]=0,"",Revenue9[[#This Row],[2019
 YTD Activity
 Through March]]/Revenue9[[#This Row],[2019
 Total Budget]])</f>
        <v/>
      </c>
      <c r="N30" s="12">
        <v>0</v>
      </c>
      <c r="O30" s="12">
        <v>-2712.5</v>
      </c>
      <c r="P30" s="12">
        <v>0</v>
      </c>
      <c r="Q30" s="22">
        <f>IF(Revenue9[[#This Row],[2018
 Total Activity]]=0,"",Revenue9[[#This Row],[2018
 YTD Activity
 Through March]]/Revenue9[[#This Row],[2018
 Total Activity]])</f>
        <v>0</v>
      </c>
      <c r="R30" s="12">
        <v>-4268.6400000000003</v>
      </c>
      <c r="S30" s="12">
        <v>0</v>
      </c>
      <c r="T30" s="22">
        <f>IF(Revenue9[[#This Row],[2017
 Total Activity]]=0,"",Revenue9[[#This Row],[2017
 YTD Activity
 Through March]]/Revenue9[[#This Row],[2017
 Total Activity]])</f>
        <v>0</v>
      </c>
      <c r="U30" s="4" t="s">
        <v>16</v>
      </c>
      <c r="V30" s="4" t="s">
        <v>16</v>
      </c>
    </row>
    <row r="31" spans="1:22" ht="11.1" customHeight="1" x14ac:dyDescent="0.2">
      <c r="A31" s="3" t="s">
        <v>17</v>
      </c>
      <c r="B31" s="3" t="s">
        <v>112</v>
      </c>
      <c r="C31" s="3" t="s">
        <v>113</v>
      </c>
      <c r="D31" s="3" t="s">
        <v>20</v>
      </c>
      <c r="E31" s="3" t="s">
        <v>21</v>
      </c>
      <c r="F31" s="3" t="s">
        <v>69</v>
      </c>
      <c r="G31" s="3" t="s">
        <v>114</v>
      </c>
      <c r="H31" s="3" t="s">
        <v>115</v>
      </c>
      <c r="I31" s="3" t="s">
        <v>998</v>
      </c>
      <c r="J31" s="3" t="s">
        <v>999</v>
      </c>
      <c r="K31" s="12">
        <v>-15000</v>
      </c>
      <c r="L31" s="12">
        <v>0</v>
      </c>
      <c r="M31" s="22">
        <f>IF(Revenue9[[#This Row],[2019
 Total Budget]]=0,"",Revenue9[[#This Row],[2019
 YTD Activity
 Through March]]/Revenue9[[#This Row],[2019
 Total Budget]])</f>
        <v>0</v>
      </c>
      <c r="N31" s="12">
        <v>0</v>
      </c>
      <c r="O31" s="12">
        <v>-10745</v>
      </c>
      <c r="P31" s="12">
        <v>-1470</v>
      </c>
      <c r="Q31" s="22">
        <f>IF(Revenue9[[#This Row],[2018
 Total Activity]]=0,"",Revenue9[[#This Row],[2018
 YTD Activity
 Through March]]/Revenue9[[#This Row],[2018
 Total Activity]])</f>
        <v>0.13680781758957655</v>
      </c>
      <c r="R31" s="12">
        <v>-12705</v>
      </c>
      <c r="S31" s="12">
        <v>-3150</v>
      </c>
      <c r="T31" s="22">
        <f>IF(Revenue9[[#This Row],[2017
 Total Activity]]=0,"",Revenue9[[#This Row],[2017
 YTD Activity
 Through March]]/Revenue9[[#This Row],[2017
 Total Activity]])</f>
        <v>0.24793388429752067</v>
      </c>
      <c r="U31" s="4" t="s">
        <v>16</v>
      </c>
      <c r="V31" s="4" t="s">
        <v>16</v>
      </c>
    </row>
    <row r="32" spans="1:22" ht="11.1" customHeight="1" x14ac:dyDescent="0.2">
      <c r="A32" s="3" t="s">
        <v>17</v>
      </c>
      <c r="B32" s="3" t="s">
        <v>116</v>
      </c>
      <c r="C32" s="3" t="s">
        <v>117</v>
      </c>
      <c r="D32" s="3" t="s">
        <v>20</v>
      </c>
      <c r="E32" s="3" t="s">
        <v>21</v>
      </c>
      <c r="F32" s="3" t="s">
        <v>69</v>
      </c>
      <c r="G32" s="3" t="s">
        <v>114</v>
      </c>
      <c r="H32" s="3" t="s">
        <v>73</v>
      </c>
      <c r="I32" s="3" t="s">
        <v>998</v>
      </c>
      <c r="J32" s="3" t="s">
        <v>999</v>
      </c>
      <c r="K32" s="12">
        <v>0</v>
      </c>
      <c r="L32" s="12">
        <v>0</v>
      </c>
      <c r="M32" s="22" t="str">
        <f>IF(Revenue9[[#This Row],[2019
 Total Budget]]=0,"",Revenue9[[#This Row],[2019
 YTD Activity
 Through March]]/Revenue9[[#This Row],[2019
 Total Budget]])</f>
        <v/>
      </c>
      <c r="N32" s="12">
        <v>0</v>
      </c>
      <c r="O32" s="12">
        <v>0</v>
      </c>
      <c r="P32" s="12">
        <v>0</v>
      </c>
      <c r="Q32" s="22" t="str">
        <f>IF(Revenue9[[#This Row],[2018
 Total Activity]]=0,"",Revenue9[[#This Row],[2018
 YTD Activity
 Through March]]/Revenue9[[#This Row],[2018
 Total Activity]])</f>
        <v/>
      </c>
      <c r="R32" s="12">
        <v>-180</v>
      </c>
      <c r="S32" s="12">
        <v>0</v>
      </c>
      <c r="T32" s="22">
        <f>IF(Revenue9[[#This Row],[2017
 Total Activity]]=0,"",Revenue9[[#This Row],[2017
 YTD Activity
 Through March]]/Revenue9[[#This Row],[2017
 Total Activity]])</f>
        <v>0</v>
      </c>
      <c r="U32" s="4" t="s">
        <v>16</v>
      </c>
      <c r="V32" s="4" t="s">
        <v>16</v>
      </c>
    </row>
    <row r="33" spans="1:22" ht="11.1" customHeight="1" x14ac:dyDescent="0.2">
      <c r="A33" s="3" t="s">
        <v>17</v>
      </c>
      <c r="B33" s="3" t="s">
        <v>118</v>
      </c>
      <c r="C33" s="3" t="s">
        <v>119</v>
      </c>
      <c r="D33" s="3" t="s">
        <v>20</v>
      </c>
      <c r="E33" s="3" t="s">
        <v>21</v>
      </c>
      <c r="F33" s="3" t="s">
        <v>69</v>
      </c>
      <c r="G33" s="3" t="s">
        <v>114</v>
      </c>
      <c r="H33" s="3" t="s">
        <v>84</v>
      </c>
      <c r="I33" s="3" t="s">
        <v>1000</v>
      </c>
      <c r="J33" s="3" t="s">
        <v>1001</v>
      </c>
      <c r="K33" s="12">
        <v>-5200</v>
      </c>
      <c r="L33" s="12">
        <v>0</v>
      </c>
      <c r="M33" s="22">
        <f>IF(Revenue9[[#This Row],[2019
 Total Budget]]=0,"",Revenue9[[#This Row],[2019
 YTD Activity
 Through March]]/Revenue9[[#This Row],[2019
 Total Budget]])</f>
        <v>0</v>
      </c>
      <c r="N33" s="12">
        <v>0</v>
      </c>
      <c r="O33" s="12">
        <v>-26473.82</v>
      </c>
      <c r="P33" s="12">
        <v>0</v>
      </c>
      <c r="Q33" s="22">
        <f>IF(Revenue9[[#This Row],[2018
 Total Activity]]=0,"",Revenue9[[#This Row],[2018
 YTD Activity
 Through March]]/Revenue9[[#This Row],[2018
 Total Activity]])</f>
        <v>0</v>
      </c>
      <c r="R33" s="12">
        <v>-5021.8</v>
      </c>
      <c r="S33" s="12">
        <v>0</v>
      </c>
      <c r="T33" s="22">
        <f>IF(Revenue9[[#This Row],[2017
 Total Activity]]=0,"",Revenue9[[#This Row],[2017
 YTD Activity
 Through March]]/Revenue9[[#This Row],[2017
 Total Activity]])</f>
        <v>0</v>
      </c>
      <c r="U33" s="4" t="s">
        <v>16</v>
      </c>
      <c r="V33" s="4" t="s">
        <v>16</v>
      </c>
    </row>
    <row r="34" spans="1:22" ht="11.1" customHeight="1" x14ac:dyDescent="0.2">
      <c r="A34" s="3" t="s">
        <v>17</v>
      </c>
      <c r="B34" s="3" t="s">
        <v>120</v>
      </c>
      <c r="C34" s="3" t="s">
        <v>121</v>
      </c>
      <c r="D34" s="3" t="s">
        <v>20</v>
      </c>
      <c r="E34" s="3" t="s">
        <v>21</v>
      </c>
      <c r="F34" s="3" t="s">
        <v>69</v>
      </c>
      <c r="G34" s="3" t="s">
        <v>114</v>
      </c>
      <c r="H34" s="3" t="s">
        <v>122</v>
      </c>
      <c r="I34" s="3" t="s">
        <v>1000</v>
      </c>
      <c r="J34" s="3" t="s">
        <v>1001</v>
      </c>
      <c r="K34" s="12">
        <v>-538203</v>
      </c>
      <c r="L34" s="12">
        <f>-38203-500000</f>
        <v>-538203</v>
      </c>
      <c r="M34" s="22">
        <f>IF(Revenue9[[#This Row],[2019
 Total Budget]]=0,"",Revenue9[[#This Row],[2019
 YTD Activity
 Through March]]/Revenue9[[#This Row],[2019
 Total Budget]])</f>
        <v>1</v>
      </c>
      <c r="N34" s="12">
        <v>0</v>
      </c>
      <c r="O34" s="12">
        <v>-437454</v>
      </c>
      <c r="P34" s="12">
        <v>-437454</v>
      </c>
      <c r="Q34" s="22">
        <f>IF(Revenue9[[#This Row],[2018
 Total Activity]]=0,"",Revenue9[[#This Row],[2018
 YTD Activity
 Through March]]/Revenue9[[#This Row],[2018
 Total Activity]])</f>
        <v>1</v>
      </c>
      <c r="R34" s="12">
        <v>-437454</v>
      </c>
      <c r="S34" s="12">
        <v>-437454</v>
      </c>
      <c r="T34" s="22">
        <f>IF(Revenue9[[#This Row],[2017
 Total Activity]]=0,"",Revenue9[[#This Row],[2017
 YTD Activity
 Through March]]/Revenue9[[#This Row],[2017
 Total Activity]])</f>
        <v>1</v>
      </c>
      <c r="U34" s="4" t="s">
        <v>16</v>
      </c>
      <c r="V34" s="4" t="s">
        <v>16</v>
      </c>
    </row>
    <row r="35" spans="1:22" ht="11.1" customHeight="1" x14ac:dyDescent="0.2">
      <c r="A35" s="3" t="s">
        <v>17</v>
      </c>
      <c r="B35" s="3" t="s">
        <v>123</v>
      </c>
      <c r="C35" s="3" t="s">
        <v>124</v>
      </c>
      <c r="D35" s="3" t="s">
        <v>20</v>
      </c>
      <c r="E35" s="3" t="s">
        <v>21</v>
      </c>
      <c r="F35" s="3" t="s">
        <v>69</v>
      </c>
      <c r="G35" s="3" t="s">
        <v>114</v>
      </c>
      <c r="H35" s="3" t="s">
        <v>51</v>
      </c>
      <c r="I35" s="16" t="s">
        <v>1518</v>
      </c>
      <c r="J35" s="3" t="s">
        <v>1004</v>
      </c>
      <c r="K35" s="12">
        <v>0</v>
      </c>
      <c r="L35" s="12">
        <v>-325</v>
      </c>
      <c r="M35" s="22" t="str">
        <f>IF(Revenue9[[#This Row],[2019
 Total Budget]]=0,"",Revenue9[[#This Row],[2019
 YTD Activity
 Through March]]/Revenue9[[#This Row],[2019
 Total Budget]])</f>
        <v/>
      </c>
      <c r="N35" s="12">
        <v>0</v>
      </c>
      <c r="O35" s="12">
        <v>-945</v>
      </c>
      <c r="P35" s="12">
        <v>-800</v>
      </c>
      <c r="Q35" s="22">
        <f>IF(Revenue9[[#This Row],[2018
 Total Activity]]=0,"",Revenue9[[#This Row],[2018
 YTD Activity
 Through March]]/Revenue9[[#This Row],[2018
 Total Activity]])</f>
        <v>0.84656084656084651</v>
      </c>
      <c r="R35" s="12">
        <v>0</v>
      </c>
      <c r="S35" s="12">
        <v>0</v>
      </c>
      <c r="T35" s="22" t="str">
        <f>IF(Revenue9[[#This Row],[2017
 Total Activity]]=0,"",Revenue9[[#This Row],[2017
 YTD Activity
 Through March]]/Revenue9[[#This Row],[2017
 Total Activity]])</f>
        <v/>
      </c>
      <c r="U35" s="4" t="s">
        <v>16</v>
      </c>
      <c r="V35" s="4" t="s">
        <v>16</v>
      </c>
    </row>
    <row r="36" spans="1:22" ht="11.1" customHeight="1" x14ac:dyDescent="0.2">
      <c r="A36" s="3" t="s">
        <v>17</v>
      </c>
      <c r="B36" s="3" t="s">
        <v>125</v>
      </c>
      <c r="C36" s="3" t="s">
        <v>126</v>
      </c>
      <c r="D36" s="3" t="s">
        <v>20</v>
      </c>
      <c r="E36" s="3" t="s">
        <v>21</v>
      </c>
      <c r="F36" s="3" t="s">
        <v>69</v>
      </c>
      <c r="G36" s="3" t="s">
        <v>114</v>
      </c>
      <c r="H36" s="3" t="s">
        <v>127</v>
      </c>
      <c r="I36" s="3" t="s">
        <v>1012</v>
      </c>
      <c r="J36" s="3" t="s">
        <v>1013</v>
      </c>
      <c r="K36" s="12">
        <v>0</v>
      </c>
      <c r="L36" s="12">
        <v>0</v>
      </c>
      <c r="M36" s="22" t="str">
        <f>IF(Revenue9[[#This Row],[2019
 Total Budget]]=0,"",Revenue9[[#This Row],[2019
 YTD Activity
 Through March]]/Revenue9[[#This Row],[2019
 Total Budget]])</f>
        <v/>
      </c>
      <c r="N36" s="12">
        <v>0</v>
      </c>
      <c r="O36" s="12">
        <v>0</v>
      </c>
      <c r="P36" s="12">
        <v>0</v>
      </c>
      <c r="Q36" s="22" t="str">
        <f>IF(Revenue9[[#This Row],[2018
 Total Activity]]=0,"",Revenue9[[#This Row],[2018
 YTD Activity
 Through March]]/Revenue9[[#This Row],[2018
 Total Activity]])</f>
        <v/>
      </c>
      <c r="R36" s="12">
        <v>0</v>
      </c>
      <c r="S36" s="12">
        <v>0</v>
      </c>
      <c r="T36" s="22" t="str">
        <f>IF(Revenue9[[#This Row],[2017
 Total Activity]]=0,"",Revenue9[[#This Row],[2017
 YTD Activity
 Through March]]/Revenue9[[#This Row],[2017
 Total Activity]])</f>
        <v/>
      </c>
      <c r="U36" s="4" t="s">
        <v>16</v>
      </c>
      <c r="V36" s="4" t="s">
        <v>16</v>
      </c>
    </row>
    <row r="37" spans="1:22" ht="11.1" customHeight="1" x14ac:dyDescent="0.2">
      <c r="A37" s="3" t="s">
        <v>17</v>
      </c>
      <c r="B37" s="3" t="s">
        <v>128</v>
      </c>
      <c r="C37" s="3" t="s">
        <v>129</v>
      </c>
      <c r="D37" s="3" t="s">
        <v>20</v>
      </c>
      <c r="E37" s="3" t="s">
        <v>21</v>
      </c>
      <c r="F37" s="3" t="s">
        <v>69</v>
      </c>
      <c r="G37" s="3" t="s">
        <v>130</v>
      </c>
      <c r="H37" s="3" t="s">
        <v>131</v>
      </c>
      <c r="I37" s="3" t="s">
        <v>1002</v>
      </c>
      <c r="J37" s="3" t="s">
        <v>1003</v>
      </c>
      <c r="K37" s="12">
        <v>-16000</v>
      </c>
      <c r="L37" s="12">
        <v>-2906</v>
      </c>
      <c r="M37" s="22">
        <f>IF(Revenue9[[#This Row],[2019
 Total Budget]]=0,"",Revenue9[[#This Row],[2019
 YTD Activity
 Through March]]/Revenue9[[#This Row],[2019
 Total Budget]])</f>
        <v>0.18162500000000001</v>
      </c>
      <c r="N37" s="12">
        <v>0</v>
      </c>
      <c r="O37" s="12">
        <v>-15837</v>
      </c>
      <c r="P37" s="12">
        <v>-3471</v>
      </c>
      <c r="Q37" s="22">
        <f>IF(Revenue9[[#This Row],[2018
 Total Activity]]=0,"",Revenue9[[#This Row],[2018
 YTD Activity
 Through March]]/Revenue9[[#This Row],[2018
 Total Activity]])</f>
        <v>0.2191702974048115</v>
      </c>
      <c r="R37" s="12">
        <v>-15406</v>
      </c>
      <c r="S37" s="12">
        <v>-3394</v>
      </c>
      <c r="T37" s="22">
        <f>IF(Revenue9[[#This Row],[2017
 Total Activity]]=0,"",Revenue9[[#This Row],[2017
 YTD Activity
 Through March]]/Revenue9[[#This Row],[2017
 Total Activity]])</f>
        <v>0.22030377774892898</v>
      </c>
      <c r="U37" s="4" t="s">
        <v>16</v>
      </c>
      <c r="V37" s="4" t="s">
        <v>16</v>
      </c>
    </row>
    <row r="38" spans="1:22" ht="11.1" customHeight="1" x14ac:dyDescent="0.2">
      <c r="A38" s="3" t="s">
        <v>17</v>
      </c>
      <c r="B38" s="3" t="s">
        <v>132</v>
      </c>
      <c r="C38" s="3" t="s">
        <v>133</v>
      </c>
      <c r="D38" s="3" t="s">
        <v>20</v>
      </c>
      <c r="E38" s="3" t="s">
        <v>21</v>
      </c>
      <c r="F38" s="3" t="s">
        <v>69</v>
      </c>
      <c r="G38" s="3" t="s">
        <v>130</v>
      </c>
      <c r="H38" s="3" t="s">
        <v>134</v>
      </c>
      <c r="I38" s="3" t="s">
        <v>1010</v>
      </c>
      <c r="J38" s="3" t="s">
        <v>1011</v>
      </c>
      <c r="K38" s="12">
        <v>-300</v>
      </c>
      <c r="L38" s="12">
        <v>0</v>
      </c>
      <c r="M38" s="22">
        <f>IF(Revenue9[[#This Row],[2019
 Total Budget]]=0,"",Revenue9[[#This Row],[2019
 YTD Activity
 Through March]]/Revenue9[[#This Row],[2019
 Total Budget]])</f>
        <v>0</v>
      </c>
      <c r="N38" s="12">
        <v>0</v>
      </c>
      <c r="O38" s="12">
        <v>0</v>
      </c>
      <c r="P38" s="12">
        <v>-90</v>
      </c>
      <c r="Q38" s="22" t="str">
        <f>IF(Revenue9[[#This Row],[2018
 Total Activity]]=0,"",Revenue9[[#This Row],[2018
 YTD Activity
 Through March]]/Revenue9[[#This Row],[2018
 Total Activity]])</f>
        <v/>
      </c>
      <c r="R38" s="12">
        <v>0</v>
      </c>
      <c r="S38" s="12">
        <v>0</v>
      </c>
      <c r="T38" s="22" t="str">
        <f>IF(Revenue9[[#This Row],[2017
 Total Activity]]=0,"",Revenue9[[#This Row],[2017
 YTD Activity
 Through March]]/Revenue9[[#This Row],[2017
 Total Activity]])</f>
        <v/>
      </c>
      <c r="U38" s="4" t="s">
        <v>16</v>
      </c>
      <c r="V38" s="4" t="s">
        <v>16</v>
      </c>
    </row>
    <row r="39" spans="1:22" ht="11.1" customHeight="1" x14ac:dyDescent="0.2">
      <c r="A39" s="3" t="s">
        <v>17</v>
      </c>
      <c r="B39" s="3" t="s">
        <v>135</v>
      </c>
      <c r="C39" s="3" t="s">
        <v>136</v>
      </c>
      <c r="D39" s="3" t="s">
        <v>20</v>
      </c>
      <c r="E39" s="3" t="s">
        <v>21</v>
      </c>
      <c r="F39" s="3" t="s">
        <v>137</v>
      </c>
      <c r="G39" s="3" t="s">
        <v>42</v>
      </c>
      <c r="H39" s="3" t="s">
        <v>138</v>
      </c>
      <c r="I39" s="3" t="s">
        <v>998</v>
      </c>
      <c r="J39" s="3" t="s">
        <v>999</v>
      </c>
      <c r="K39" s="12">
        <v>0</v>
      </c>
      <c r="L39" s="12">
        <v>0</v>
      </c>
      <c r="M39" s="22" t="str">
        <f>IF(Revenue9[[#This Row],[2019
 Total Budget]]=0,"",Revenue9[[#This Row],[2019
 YTD Activity
 Through March]]/Revenue9[[#This Row],[2019
 Total Budget]])</f>
        <v/>
      </c>
      <c r="N39" s="12">
        <v>0</v>
      </c>
      <c r="O39" s="12">
        <v>0</v>
      </c>
      <c r="P39" s="12">
        <v>0</v>
      </c>
      <c r="Q39" s="22" t="str">
        <f>IF(Revenue9[[#This Row],[2018
 Total Activity]]=0,"",Revenue9[[#This Row],[2018
 YTD Activity
 Through March]]/Revenue9[[#This Row],[2018
 Total Activity]])</f>
        <v/>
      </c>
      <c r="R39" s="12">
        <v>0</v>
      </c>
      <c r="S39" s="12">
        <v>0</v>
      </c>
      <c r="T39" s="22" t="str">
        <f>IF(Revenue9[[#This Row],[2017
 Total Activity]]=0,"",Revenue9[[#This Row],[2017
 YTD Activity
 Through March]]/Revenue9[[#This Row],[2017
 Total Activity]])</f>
        <v/>
      </c>
      <c r="U39" s="4" t="s">
        <v>16</v>
      </c>
      <c r="V39" s="4" t="s">
        <v>16</v>
      </c>
    </row>
    <row r="40" spans="1:22" ht="11.1" customHeight="1" x14ac:dyDescent="0.2">
      <c r="A40" s="3" t="s">
        <v>17</v>
      </c>
      <c r="B40" s="3" t="s">
        <v>139</v>
      </c>
      <c r="C40" s="3" t="s">
        <v>140</v>
      </c>
      <c r="D40" s="3" t="s">
        <v>20</v>
      </c>
      <c r="E40" s="3" t="s">
        <v>21</v>
      </c>
      <c r="F40" s="3" t="s">
        <v>137</v>
      </c>
      <c r="G40" s="3" t="s">
        <v>42</v>
      </c>
      <c r="H40" s="3" t="s">
        <v>138</v>
      </c>
      <c r="I40" s="3" t="s">
        <v>998</v>
      </c>
      <c r="J40" s="3" t="s">
        <v>1014</v>
      </c>
      <c r="K40" s="12">
        <v>0</v>
      </c>
      <c r="L40" s="12">
        <v>0</v>
      </c>
      <c r="M40" s="22" t="str">
        <f>IF(Revenue9[[#This Row],[2019
 Total Budget]]=0,"",Revenue9[[#This Row],[2019
 YTD Activity
 Through March]]/Revenue9[[#This Row],[2019
 Total Budget]])</f>
        <v/>
      </c>
      <c r="N40" s="12">
        <v>0</v>
      </c>
      <c r="O40" s="12">
        <v>0</v>
      </c>
      <c r="P40" s="12">
        <v>0</v>
      </c>
      <c r="Q40" s="22" t="str">
        <f>IF(Revenue9[[#This Row],[2018
 Total Activity]]=0,"",Revenue9[[#This Row],[2018
 YTD Activity
 Through March]]/Revenue9[[#This Row],[2018
 Total Activity]])</f>
        <v/>
      </c>
      <c r="R40" s="12">
        <v>0</v>
      </c>
      <c r="S40" s="12">
        <v>0</v>
      </c>
      <c r="T40" s="22" t="str">
        <f>IF(Revenue9[[#This Row],[2017
 Total Activity]]=0,"",Revenue9[[#This Row],[2017
 YTD Activity
 Through March]]/Revenue9[[#This Row],[2017
 Total Activity]])</f>
        <v/>
      </c>
      <c r="U40" s="4" t="s">
        <v>16</v>
      </c>
      <c r="V40" s="4" t="s">
        <v>16</v>
      </c>
    </row>
    <row r="41" spans="1:22" ht="11.1" customHeight="1" x14ac:dyDescent="0.2">
      <c r="A41" s="3" t="s">
        <v>17</v>
      </c>
      <c r="B41" s="3" t="s">
        <v>141</v>
      </c>
      <c r="C41" s="3" t="s">
        <v>142</v>
      </c>
      <c r="D41" s="3" t="s">
        <v>20</v>
      </c>
      <c r="E41" s="3" t="s">
        <v>21</v>
      </c>
      <c r="F41" s="3" t="s">
        <v>137</v>
      </c>
      <c r="G41" s="3" t="s">
        <v>42</v>
      </c>
      <c r="H41" s="3" t="s">
        <v>143</v>
      </c>
      <c r="I41" s="3" t="s">
        <v>1010</v>
      </c>
      <c r="J41" s="3" t="s">
        <v>1011</v>
      </c>
      <c r="K41" s="12">
        <v>0</v>
      </c>
      <c r="L41" s="12">
        <v>0</v>
      </c>
      <c r="M41" s="22" t="str">
        <f>IF(Revenue9[[#This Row],[2019
 Total Budget]]=0,"",Revenue9[[#This Row],[2019
 YTD Activity
 Through March]]/Revenue9[[#This Row],[2019
 Total Budget]])</f>
        <v/>
      </c>
      <c r="N41" s="12">
        <v>0</v>
      </c>
      <c r="O41" s="12">
        <v>-665</v>
      </c>
      <c r="P41" s="12">
        <v>0</v>
      </c>
      <c r="Q41" s="22">
        <f>IF(Revenue9[[#This Row],[2018
 Total Activity]]=0,"",Revenue9[[#This Row],[2018
 YTD Activity
 Through March]]/Revenue9[[#This Row],[2018
 Total Activity]])</f>
        <v>0</v>
      </c>
      <c r="R41" s="12">
        <v>0</v>
      </c>
      <c r="S41" s="12">
        <v>0</v>
      </c>
      <c r="T41" s="22" t="str">
        <f>IF(Revenue9[[#This Row],[2017
 Total Activity]]=0,"",Revenue9[[#This Row],[2017
 YTD Activity
 Through March]]/Revenue9[[#This Row],[2017
 Total Activity]])</f>
        <v/>
      </c>
      <c r="U41" s="4" t="s">
        <v>16</v>
      </c>
      <c r="V41" s="4" t="s">
        <v>16</v>
      </c>
    </row>
    <row r="42" spans="1:22" ht="11.1" customHeight="1" x14ac:dyDescent="0.2">
      <c r="A42" s="3" t="s">
        <v>17</v>
      </c>
      <c r="B42" s="3" t="s">
        <v>144</v>
      </c>
      <c r="C42" s="3" t="s">
        <v>145</v>
      </c>
      <c r="D42" s="3" t="s">
        <v>20</v>
      </c>
      <c r="E42" s="3" t="s">
        <v>21</v>
      </c>
      <c r="F42" s="3" t="s">
        <v>137</v>
      </c>
      <c r="G42" s="3" t="s">
        <v>42</v>
      </c>
      <c r="H42" s="3" t="s">
        <v>51</v>
      </c>
      <c r="I42" s="16" t="s">
        <v>1518</v>
      </c>
      <c r="J42" s="3" t="s">
        <v>1004</v>
      </c>
      <c r="K42" s="12">
        <v>0</v>
      </c>
      <c r="L42" s="12">
        <v>0</v>
      </c>
      <c r="M42" s="22" t="str">
        <f>IF(Revenue9[[#This Row],[2019
 Total Budget]]=0,"",Revenue9[[#This Row],[2019
 YTD Activity
 Through March]]/Revenue9[[#This Row],[2019
 Total Budget]])</f>
        <v/>
      </c>
      <c r="N42" s="12">
        <v>0</v>
      </c>
      <c r="O42" s="12">
        <v>0</v>
      </c>
      <c r="P42" s="12">
        <v>0</v>
      </c>
      <c r="Q42" s="22" t="str">
        <f>IF(Revenue9[[#This Row],[2018
 Total Activity]]=0,"",Revenue9[[#This Row],[2018
 YTD Activity
 Through March]]/Revenue9[[#This Row],[2018
 Total Activity]])</f>
        <v/>
      </c>
      <c r="R42" s="12">
        <v>0</v>
      </c>
      <c r="S42" s="12">
        <v>0</v>
      </c>
      <c r="T42" s="22" t="str">
        <f>IF(Revenue9[[#This Row],[2017
 Total Activity]]=0,"",Revenue9[[#This Row],[2017
 YTD Activity
 Through March]]/Revenue9[[#This Row],[2017
 Total Activity]])</f>
        <v/>
      </c>
      <c r="U42" s="4" t="s">
        <v>16</v>
      </c>
      <c r="V42" s="4" t="s">
        <v>16</v>
      </c>
    </row>
    <row r="43" spans="1:22" ht="11.1" customHeight="1" x14ac:dyDescent="0.2">
      <c r="A43" s="3" t="s">
        <v>17</v>
      </c>
      <c r="B43" s="3" t="s">
        <v>146</v>
      </c>
      <c r="C43" s="3" t="s">
        <v>147</v>
      </c>
      <c r="D43" s="3" t="s">
        <v>20</v>
      </c>
      <c r="E43" s="3" t="s">
        <v>21</v>
      </c>
      <c r="F43" s="3" t="s">
        <v>137</v>
      </c>
      <c r="G43" s="3" t="s">
        <v>42</v>
      </c>
      <c r="H43" s="3" t="s">
        <v>148</v>
      </c>
      <c r="I43" s="3" t="s">
        <v>1007</v>
      </c>
      <c r="J43" s="3" t="s">
        <v>1008</v>
      </c>
      <c r="K43" s="12">
        <v>-35000</v>
      </c>
      <c r="L43" s="12">
        <v>0</v>
      </c>
      <c r="M43" s="22">
        <f>IF(Revenue9[[#This Row],[2019
 Total Budget]]=0,"",Revenue9[[#This Row],[2019
 YTD Activity
 Through March]]/Revenue9[[#This Row],[2019
 Total Budget]])</f>
        <v>0</v>
      </c>
      <c r="N43" s="12">
        <v>0</v>
      </c>
      <c r="O43" s="12">
        <v>-37400</v>
      </c>
      <c r="P43" s="12">
        <v>0</v>
      </c>
      <c r="Q43" s="22">
        <f>IF(Revenue9[[#This Row],[2018
 Total Activity]]=0,"",Revenue9[[#This Row],[2018
 YTD Activity
 Through March]]/Revenue9[[#This Row],[2018
 Total Activity]])</f>
        <v>0</v>
      </c>
      <c r="R43" s="12">
        <v>-61765.42</v>
      </c>
      <c r="S43" s="12">
        <v>0</v>
      </c>
      <c r="T43" s="22">
        <f>IF(Revenue9[[#This Row],[2017
 Total Activity]]=0,"",Revenue9[[#This Row],[2017
 YTD Activity
 Through March]]/Revenue9[[#This Row],[2017
 Total Activity]])</f>
        <v>0</v>
      </c>
      <c r="U43" s="4" t="s">
        <v>16</v>
      </c>
      <c r="V43" s="4" t="s">
        <v>16</v>
      </c>
    </row>
    <row r="44" spans="1:22" ht="11.1" customHeight="1" x14ac:dyDescent="0.2">
      <c r="A44" s="3" t="s">
        <v>17</v>
      </c>
      <c r="B44" s="3" t="s">
        <v>149</v>
      </c>
      <c r="C44" s="3" t="s">
        <v>150</v>
      </c>
      <c r="D44" s="3" t="s">
        <v>20</v>
      </c>
      <c r="E44" s="3" t="s">
        <v>21</v>
      </c>
      <c r="F44" s="3" t="s">
        <v>137</v>
      </c>
      <c r="G44" s="3" t="s">
        <v>42</v>
      </c>
      <c r="H44" s="3" t="s">
        <v>151</v>
      </c>
      <c r="I44" s="3" t="s">
        <v>1007</v>
      </c>
      <c r="J44" s="3" t="s">
        <v>1008</v>
      </c>
      <c r="K44" s="12">
        <v>-128318</v>
      </c>
      <c r="L44" s="12">
        <v>0</v>
      </c>
      <c r="M44" s="22">
        <f>IF(Revenue9[[#This Row],[2019
 Total Budget]]=0,"",Revenue9[[#This Row],[2019
 YTD Activity
 Through March]]/Revenue9[[#This Row],[2019
 Total Budget]])</f>
        <v>0</v>
      </c>
      <c r="N44" s="12">
        <v>0</v>
      </c>
      <c r="O44" s="12">
        <v>-128318.22</v>
      </c>
      <c r="P44" s="12">
        <v>0</v>
      </c>
      <c r="Q44" s="22">
        <f>IF(Revenue9[[#This Row],[2018
 Total Activity]]=0,"",Revenue9[[#This Row],[2018
 YTD Activity
 Through March]]/Revenue9[[#This Row],[2018
 Total Activity]])</f>
        <v>0</v>
      </c>
      <c r="R44" s="12">
        <v>-128318.22</v>
      </c>
      <c r="S44" s="12">
        <v>0</v>
      </c>
      <c r="T44" s="22">
        <f>IF(Revenue9[[#This Row],[2017
 Total Activity]]=0,"",Revenue9[[#This Row],[2017
 YTD Activity
 Through March]]/Revenue9[[#This Row],[2017
 Total Activity]])</f>
        <v>0</v>
      </c>
      <c r="U44" s="4" t="s">
        <v>16</v>
      </c>
      <c r="V44" s="4" t="s">
        <v>16</v>
      </c>
    </row>
    <row r="45" spans="1:22" ht="11.1" customHeight="1" x14ac:dyDescent="0.2">
      <c r="A45" s="3" t="s">
        <v>17</v>
      </c>
      <c r="B45" s="3" t="s">
        <v>152</v>
      </c>
      <c r="C45" s="3" t="s">
        <v>153</v>
      </c>
      <c r="D45" s="3" t="s">
        <v>20</v>
      </c>
      <c r="E45" s="3" t="s">
        <v>21</v>
      </c>
      <c r="F45" s="3" t="s">
        <v>154</v>
      </c>
      <c r="G45" s="3" t="s">
        <v>42</v>
      </c>
      <c r="H45" s="3" t="s">
        <v>155</v>
      </c>
      <c r="I45" s="3" t="s">
        <v>998</v>
      </c>
      <c r="J45" s="3" t="s">
        <v>999</v>
      </c>
      <c r="K45" s="12">
        <v>-18110</v>
      </c>
      <c r="L45" s="12">
        <v>-2630</v>
      </c>
      <c r="M45" s="22">
        <f>IF(Revenue9[[#This Row],[2019
 Total Budget]]=0,"",Revenue9[[#This Row],[2019
 YTD Activity
 Through March]]/Revenue9[[#This Row],[2019
 Total Budget]])</f>
        <v>0.14522363335173938</v>
      </c>
      <c r="N45" s="12">
        <v>0</v>
      </c>
      <c r="O45" s="12">
        <v>-10365.5</v>
      </c>
      <c r="P45" s="12">
        <v>-1605</v>
      </c>
      <c r="Q45" s="22">
        <f>IF(Revenue9[[#This Row],[2018
 Total Activity]]=0,"",Revenue9[[#This Row],[2018
 YTD Activity
 Through March]]/Revenue9[[#This Row],[2018
 Total Activity]])</f>
        <v>0.1548405769138006</v>
      </c>
      <c r="R45" s="12">
        <v>-12172</v>
      </c>
      <c r="S45" s="12">
        <v>-1155</v>
      </c>
      <c r="T45" s="22">
        <f>IF(Revenue9[[#This Row],[2017
 Total Activity]]=0,"",Revenue9[[#This Row],[2017
 YTD Activity
 Through March]]/Revenue9[[#This Row],[2017
 Total Activity]])</f>
        <v>9.4889911271771279E-2</v>
      </c>
      <c r="U45" s="4" t="s">
        <v>16</v>
      </c>
      <c r="V45" s="4" t="s">
        <v>16</v>
      </c>
    </row>
    <row r="46" spans="1:22" ht="11.1" customHeight="1" x14ac:dyDescent="0.2">
      <c r="A46" s="3" t="s">
        <v>17</v>
      </c>
      <c r="B46" s="3" t="s">
        <v>156</v>
      </c>
      <c r="C46" s="3" t="s">
        <v>157</v>
      </c>
      <c r="D46" s="3" t="s">
        <v>20</v>
      </c>
      <c r="E46" s="3" t="s">
        <v>21</v>
      </c>
      <c r="F46" s="3" t="s">
        <v>154</v>
      </c>
      <c r="G46" s="3" t="s">
        <v>42</v>
      </c>
      <c r="H46" s="3" t="s">
        <v>155</v>
      </c>
      <c r="I46" s="3" t="s">
        <v>998</v>
      </c>
      <c r="J46" s="3" t="s">
        <v>1014</v>
      </c>
      <c r="K46" s="12">
        <v>0</v>
      </c>
      <c r="L46" s="12">
        <v>-2125</v>
      </c>
      <c r="M46" s="22" t="str">
        <f>IF(Revenue9[[#This Row],[2019
 Total Budget]]=0,"",Revenue9[[#This Row],[2019
 YTD Activity
 Through March]]/Revenue9[[#This Row],[2019
 Total Budget]])</f>
        <v/>
      </c>
      <c r="N46" s="12">
        <v>0</v>
      </c>
      <c r="O46" s="12">
        <v>-2130</v>
      </c>
      <c r="P46" s="12">
        <v>0</v>
      </c>
      <c r="Q46" s="22">
        <f>IF(Revenue9[[#This Row],[2018
 Total Activity]]=0,"",Revenue9[[#This Row],[2018
 YTD Activity
 Through March]]/Revenue9[[#This Row],[2018
 Total Activity]])</f>
        <v>0</v>
      </c>
      <c r="R46" s="12">
        <v>0</v>
      </c>
      <c r="S46" s="12">
        <v>0</v>
      </c>
      <c r="T46" s="22" t="str">
        <f>IF(Revenue9[[#This Row],[2017
 Total Activity]]=0,"",Revenue9[[#This Row],[2017
 YTD Activity
 Through March]]/Revenue9[[#This Row],[2017
 Total Activity]])</f>
        <v/>
      </c>
      <c r="U46" s="4" t="s">
        <v>16</v>
      </c>
      <c r="V46" s="4" t="s">
        <v>16</v>
      </c>
    </row>
    <row r="47" spans="1:22" ht="11.1" customHeight="1" x14ac:dyDescent="0.2">
      <c r="A47" s="3" t="s">
        <v>17</v>
      </c>
      <c r="B47" s="3" t="s">
        <v>158</v>
      </c>
      <c r="C47" s="3" t="s">
        <v>159</v>
      </c>
      <c r="D47" s="3" t="s">
        <v>20</v>
      </c>
      <c r="E47" s="3" t="s">
        <v>21</v>
      </c>
      <c r="F47" s="3" t="s">
        <v>154</v>
      </c>
      <c r="G47" s="3" t="s">
        <v>42</v>
      </c>
      <c r="H47" s="3" t="s">
        <v>160</v>
      </c>
      <c r="I47" s="3" t="s">
        <v>1000</v>
      </c>
      <c r="J47" s="3" t="s">
        <v>1001</v>
      </c>
      <c r="K47" s="12">
        <v>0</v>
      </c>
      <c r="L47" s="12">
        <v>0</v>
      </c>
      <c r="M47" s="22" t="str">
        <f>IF(Revenue9[[#This Row],[2019
 Total Budget]]=0,"",Revenue9[[#This Row],[2019
 YTD Activity
 Through March]]/Revenue9[[#This Row],[2019
 Total Budget]])</f>
        <v/>
      </c>
      <c r="N47" s="12">
        <v>0</v>
      </c>
      <c r="O47" s="12">
        <v>-1052.44</v>
      </c>
      <c r="P47" s="12">
        <v>0</v>
      </c>
      <c r="Q47" s="22">
        <f>IF(Revenue9[[#This Row],[2018
 Total Activity]]=0,"",Revenue9[[#This Row],[2018
 YTD Activity
 Through March]]/Revenue9[[#This Row],[2018
 Total Activity]])</f>
        <v>0</v>
      </c>
      <c r="R47" s="12">
        <v>0</v>
      </c>
      <c r="S47" s="12">
        <v>0</v>
      </c>
      <c r="T47" s="22" t="str">
        <f>IF(Revenue9[[#This Row],[2017
 Total Activity]]=0,"",Revenue9[[#This Row],[2017
 YTD Activity
 Through March]]/Revenue9[[#This Row],[2017
 Total Activity]])</f>
        <v/>
      </c>
      <c r="U47" s="4" t="s">
        <v>16</v>
      </c>
      <c r="V47" s="4" t="s">
        <v>16</v>
      </c>
    </row>
    <row r="48" spans="1:22" ht="11.1" customHeight="1" x14ac:dyDescent="0.2">
      <c r="A48" s="3" t="s">
        <v>17</v>
      </c>
      <c r="B48" s="3" t="s">
        <v>161</v>
      </c>
      <c r="C48" s="3" t="s">
        <v>162</v>
      </c>
      <c r="D48" s="3" t="s">
        <v>20</v>
      </c>
      <c r="E48" s="3" t="s">
        <v>21</v>
      </c>
      <c r="F48" s="3" t="s">
        <v>154</v>
      </c>
      <c r="G48" s="3" t="s">
        <v>42</v>
      </c>
      <c r="H48" s="3" t="s">
        <v>51</v>
      </c>
      <c r="I48" s="16" t="s">
        <v>1518</v>
      </c>
      <c r="J48" s="3" t="s">
        <v>1004</v>
      </c>
      <c r="K48" s="12">
        <v>0</v>
      </c>
      <c r="L48" s="12">
        <v>0</v>
      </c>
      <c r="M48" s="22" t="str">
        <f>IF(Revenue9[[#This Row],[2019
 Total Budget]]=0,"",Revenue9[[#This Row],[2019
 YTD Activity
 Through March]]/Revenue9[[#This Row],[2019
 Total Budget]])</f>
        <v/>
      </c>
      <c r="N48" s="12">
        <v>0</v>
      </c>
      <c r="O48" s="12">
        <v>-2313</v>
      </c>
      <c r="P48" s="12">
        <v>-2158</v>
      </c>
      <c r="Q48" s="22">
        <f>IF(Revenue9[[#This Row],[2018
 Total Activity]]=0,"",Revenue9[[#This Row],[2018
 YTD Activity
 Through March]]/Revenue9[[#This Row],[2018
 Total Activity]])</f>
        <v>0.93298746217034156</v>
      </c>
      <c r="R48" s="12">
        <v>-4150</v>
      </c>
      <c r="S48" s="12">
        <v>0</v>
      </c>
      <c r="T48" s="22">
        <f>IF(Revenue9[[#This Row],[2017
 Total Activity]]=0,"",Revenue9[[#This Row],[2017
 YTD Activity
 Through March]]/Revenue9[[#This Row],[2017
 Total Activity]])</f>
        <v>0</v>
      </c>
      <c r="U48" s="4" t="s">
        <v>16</v>
      </c>
      <c r="V48" s="4" t="s">
        <v>16</v>
      </c>
    </row>
    <row r="49" spans="1:22" ht="11.1" customHeight="1" x14ac:dyDescent="0.2">
      <c r="A49" s="3" t="s">
        <v>17</v>
      </c>
      <c r="B49" s="3" t="s">
        <v>163</v>
      </c>
      <c r="C49" s="3" t="s">
        <v>164</v>
      </c>
      <c r="D49" s="3" t="s">
        <v>20</v>
      </c>
      <c r="E49" s="3" t="s">
        <v>21</v>
      </c>
      <c r="F49" s="3" t="s">
        <v>154</v>
      </c>
      <c r="G49" s="3" t="s">
        <v>42</v>
      </c>
      <c r="H49" s="3" t="s">
        <v>165</v>
      </c>
      <c r="I49" s="16" t="s">
        <v>1518</v>
      </c>
      <c r="J49" s="3" t="s">
        <v>1004</v>
      </c>
      <c r="K49" s="12">
        <v>0</v>
      </c>
      <c r="L49" s="12">
        <v>-0.51</v>
      </c>
      <c r="M49" s="22" t="str">
        <f>IF(Revenue9[[#This Row],[2019
 Total Budget]]=0,"",Revenue9[[#This Row],[2019
 YTD Activity
 Through March]]/Revenue9[[#This Row],[2019
 Total Budget]])</f>
        <v/>
      </c>
      <c r="N49" s="12">
        <v>0</v>
      </c>
      <c r="O49" s="12">
        <v>-703.67</v>
      </c>
      <c r="P49" s="12">
        <v>-702.42</v>
      </c>
      <c r="Q49" s="22">
        <f>IF(Revenue9[[#This Row],[2018
 Total Activity]]=0,"",Revenue9[[#This Row],[2018
 YTD Activity
 Through March]]/Revenue9[[#This Row],[2018
 Total Activity]])</f>
        <v>0.99822359913027414</v>
      </c>
      <c r="R49" s="12">
        <v>0</v>
      </c>
      <c r="S49" s="12">
        <v>0</v>
      </c>
      <c r="T49" s="22" t="str">
        <f>IF(Revenue9[[#This Row],[2017
 Total Activity]]=0,"",Revenue9[[#This Row],[2017
 YTD Activity
 Through March]]/Revenue9[[#This Row],[2017
 Total Activity]])</f>
        <v/>
      </c>
      <c r="U49" s="4" t="s">
        <v>16</v>
      </c>
      <c r="V49" s="4" t="s">
        <v>16</v>
      </c>
    </row>
    <row r="50" spans="1:22" ht="11.1" customHeight="1" x14ac:dyDescent="0.2">
      <c r="A50" s="3" t="s">
        <v>17</v>
      </c>
      <c r="B50" s="3" t="s">
        <v>166</v>
      </c>
      <c r="C50" s="3" t="s">
        <v>167</v>
      </c>
      <c r="D50" s="3" t="s">
        <v>20</v>
      </c>
      <c r="E50" s="3" t="s">
        <v>21</v>
      </c>
      <c r="F50" s="3" t="s">
        <v>154</v>
      </c>
      <c r="G50" s="3" t="s">
        <v>42</v>
      </c>
      <c r="H50" s="3" t="s">
        <v>168</v>
      </c>
      <c r="I50" s="3" t="s">
        <v>1007</v>
      </c>
      <c r="J50" s="3" t="s">
        <v>1008</v>
      </c>
      <c r="K50" s="12">
        <v>0</v>
      </c>
      <c r="L50" s="12">
        <v>0</v>
      </c>
      <c r="M50" s="22" t="str">
        <f>IF(Revenue9[[#This Row],[2019
 Total Budget]]=0,"",Revenue9[[#This Row],[2019
 YTD Activity
 Through March]]/Revenue9[[#This Row],[2019
 Total Budget]])</f>
        <v/>
      </c>
      <c r="N50" s="12">
        <v>0</v>
      </c>
      <c r="O50" s="12">
        <v>0</v>
      </c>
      <c r="P50" s="12">
        <v>0</v>
      </c>
      <c r="Q50" s="22" t="str">
        <f>IF(Revenue9[[#This Row],[2018
 Total Activity]]=0,"",Revenue9[[#This Row],[2018
 YTD Activity
 Through March]]/Revenue9[[#This Row],[2018
 Total Activity]])</f>
        <v/>
      </c>
      <c r="R50" s="12">
        <v>0</v>
      </c>
      <c r="S50" s="12">
        <v>0</v>
      </c>
      <c r="T50" s="22" t="str">
        <f>IF(Revenue9[[#This Row],[2017
 Total Activity]]=0,"",Revenue9[[#This Row],[2017
 YTD Activity
 Through March]]/Revenue9[[#This Row],[2017
 Total Activity]])</f>
        <v/>
      </c>
      <c r="U50" s="4" t="s">
        <v>16</v>
      </c>
      <c r="V50" s="4" t="s">
        <v>16</v>
      </c>
    </row>
    <row r="51" spans="1:22" ht="11.1" customHeight="1" x14ac:dyDescent="0.2">
      <c r="A51" s="3" t="s">
        <v>17</v>
      </c>
      <c r="B51" s="3" t="s">
        <v>169</v>
      </c>
      <c r="C51" s="3" t="s">
        <v>170</v>
      </c>
      <c r="D51" s="3" t="s">
        <v>20</v>
      </c>
      <c r="E51" s="3" t="s">
        <v>21</v>
      </c>
      <c r="F51" s="3" t="s">
        <v>154</v>
      </c>
      <c r="G51" s="3" t="s">
        <v>42</v>
      </c>
      <c r="H51" s="3" t="s">
        <v>171</v>
      </c>
      <c r="I51" s="3" t="s">
        <v>1012</v>
      </c>
      <c r="J51" s="3" t="s">
        <v>1013</v>
      </c>
      <c r="K51" s="12">
        <v>0</v>
      </c>
      <c r="L51" s="12">
        <v>0</v>
      </c>
      <c r="M51" s="22" t="str">
        <f>IF(Revenue9[[#This Row],[2019
 Total Budget]]=0,"",Revenue9[[#This Row],[2019
 YTD Activity
 Through March]]/Revenue9[[#This Row],[2019
 Total Budget]])</f>
        <v/>
      </c>
      <c r="N51" s="12">
        <v>0</v>
      </c>
      <c r="O51" s="12">
        <v>0</v>
      </c>
      <c r="P51" s="12">
        <v>0</v>
      </c>
      <c r="Q51" s="22" t="str">
        <f>IF(Revenue9[[#This Row],[2018
 Total Activity]]=0,"",Revenue9[[#This Row],[2018
 YTD Activity
 Through March]]/Revenue9[[#This Row],[2018
 Total Activity]])</f>
        <v/>
      </c>
      <c r="R51" s="12">
        <v>0</v>
      </c>
      <c r="S51" s="12">
        <v>0</v>
      </c>
      <c r="T51" s="22" t="str">
        <f>IF(Revenue9[[#This Row],[2017
 Total Activity]]=0,"",Revenue9[[#This Row],[2017
 YTD Activity
 Through March]]/Revenue9[[#This Row],[2017
 Total Activity]])</f>
        <v/>
      </c>
      <c r="U51" s="4" t="s">
        <v>16</v>
      </c>
      <c r="V51" s="4" t="s">
        <v>16</v>
      </c>
    </row>
    <row r="52" spans="1:22" ht="11.1" customHeight="1" x14ac:dyDescent="0.2">
      <c r="A52" s="3" t="s">
        <v>17</v>
      </c>
      <c r="B52" s="3" t="s">
        <v>172</v>
      </c>
      <c r="C52" s="3" t="s">
        <v>173</v>
      </c>
      <c r="D52" s="3" t="s">
        <v>20</v>
      </c>
      <c r="E52" s="3" t="s">
        <v>21</v>
      </c>
      <c r="F52" s="3" t="s">
        <v>154</v>
      </c>
      <c r="G52" s="3" t="s">
        <v>174</v>
      </c>
      <c r="H52" s="3" t="s">
        <v>175</v>
      </c>
      <c r="I52" s="3" t="s">
        <v>998</v>
      </c>
      <c r="J52" s="3" t="s">
        <v>999</v>
      </c>
      <c r="K52" s="12">
        <v>-60000</v>
      </c>
      <c r="L52" s="12">
        <v>0</v>
      </c>
      <c r="M52" s="22">
        <f>IF(Revenue9[[#This Row],[2019
 Total Budget]]=0,"",Revenue9[[#This Row],[2019
 YTD Activity
 Through March]]/Revenue9[[#This Row],[2019
 Total Budget]])</f>
        <v>0</v>
      </c>
      <c r="N52" s="12">
        <v>0</v>
      </c>
      <c r="O52" s="12">
        <v>-61469.25</v>
      </c>
      <c r="P52" s="12">
        <v>0</v>
      </c>
      <c r="Q52" s="22">
        <f>IF(Revenue9[[#This Row],[2018
 Total Activity]]=0,"",Revenue9[[#This Row],[2018
 YTD Activity
 Through March]]/Revenue9[[#This Row],[2018
 Total Activity]])</f>
        <v>0</v>
      </c>
      <c r="R52" s="12">
        <v>-53314</v>
      </c>
      <c r="S52" s="12">
        <v>0</v>
      </c>
      <c r="T52" s="22">
        <f>IF(Revenue9[[#This Row],[2017
 Total Activity]]=0,"",Revenue9[[#This Row],[2017
 YTD Activity
 Through March]]/Revenue9[[#This Row],[2017
 Total Activity]])</f>
        <v>0</v>
      </c>
      <c r="U52" s="4" t="s">
        <v>16</v>
      </c>
      <c r="V52" s="4" t="s">
        <v>16</v>
      </c>
    </row>
    <row r="53" spans="1:22" ht="11.1" customHeight="1" x14ac:dyDescent="0.2">
      <c r="A53" s="3" t="s">
        <v>17</v>
      </c>
      <c r="B53" s="3" t="s">
        <v>176</v>
      </c>
      <c r="C53" s="3" t="s">
        <v>177</v>
      </c>
      <c r="D53" s="3" t="s">
        <v>20</v>
      </c>
      <c r="E53" s="3" t="s">
        <v>21</v>
      </c>
      <c r="F53" s="3" t="s">
        <v>154</v>
      </c>
      <c r="G53" s="3" t="s">
        <v>174</v>
      </c>
      <c r="H53" s="3" t="s">
        <v>178</v>
      </c>
      <c r="I53" s="3" t="s">
        <v>998</v>
      </c>
      <c r="J53" s="3" t="s">
        <v>999</v>
      </c>
      <c r="K53" s="12">
        <v>-72000</v>
      </c>
      <c r="L53" s="12">
        <v>-14070</v>
      </c>
      <c r="M53" s="22">
        <f>IF(Revenue9[[#This Row],[2019
 Total Budget]]=0,"",Revenue9[[#This Row],[2019
 YTD Activity
 Through March]]/Revenue9[[#This Row],[2019
 Total Budget]])</f>
        <v>0.19541666666666666</v>
      </c>
      <c r="N53" s="12">
        <v>0</v>
      </c>
      <c r="O53" s="12">
        <v>-64153.42</v>
      </c>
      <c r="P53" s="12">
        <v>-6165</v>
      </c>
      <c r="Q53" s="22">
        <f>IF(Revenue9[[#This Row],[2018
 Total Activity]]=0,"",Revenue9[[#This Row],[2018
 YTD Activity
 Through March]]/Revenue9[[#This Row],[2018
 Total Activity]])</f>
        <v>9.609776064939328E-2</v>
      </c>
      <c r="R53" s="12">
        <v>-98844</v>
      </c>
      <c r="S53" s="12">
        <v>-19810</v>
      </c>
      <c r="T53" s="22">
        <f>IF(Revenue9[[#This Row],[2017
 Total Activity]]=0,"",Revenue9[[#This Row],[2017
 YTD Activity
 Through March]]/Revenue9[[#This Row],[2017
 Total Activity]])</f>
        <v>0.20041681842094614</v>
      </c>
      <c r="U53" s="4" t="s">
        <v>16</v>
      </c>
      <c r="V53" s="4" t="s">
        <v>16</v>
      </c>
    </row>
    <row r="54" spans="1:22" ht="11.1" customHeight="1" x14ac:dyDescent="0.2">
      <c r="A54" s="3" t="s">
        <v>17</v>
      </c>
      <c r="B54" s="3" t="s">
        <v>179</v>
      </c>
      <c r="C54" s="3" t="s">
        <v>180</v>
      </c>
      <c r="D54" s="3" t="s">
        <v>20</v>
      </c>
      <c r="E54" s="3" t="s">
        <v>21</v>
      </c>
      <c r="F54" s="3" t="s">
        <v>154</v>
      </c>
      <c r="G54" s="3" t="s">
        <v>174</v>
      </c>
      <c r="H54" s="3" t="s">
        <v>178</v>
      </c>
      <c r="I54" s="3" t="s">
        <v>998</v>
      </c>
      <c r="J54" s="3" t="s">
        <v>1014</v>
      </c>
      <c r="K54" s="12">
        <v>-6600</v>
      </c>
      <c r="L54" s="12">
        <v>-700</v>
      </c>
      <c r="M54" s="22">
        <f>IF(Revenue9[[#This Row],[2019
 Total Budget]]=0,"",Revenue9[[#This Row],[2019
 YTD Activity
 Through March]]/Revenue9[[#This Row],[2019
 Total Budget]])</f>
        <v>0.10606060606060606</v>
      </c>
      <c r="N54" s="12">
        <v>0</v>
      </c>
      <c r="O54" s="12">
        <v>-5213.9799999999996</v>
      </c>
      <c r="P54" s="12">
        <v>0</v>
      </c>
      <c r="Q54" s="22">
        <f>IF(Revenue9[[#This Row],[2018
 Total Activity]]=0,"",Revenue9[[#This Row],[2018
 YTD Activity
 Through March]]/Revenue9[[#This Row],[2018
 Total Activity]])</f>
        <v>0</v>
      </c>
      <c r="R54" s="12">
        <v>0</v>
      </c>
      <c r="S54" s="12">
        <v>0</v>
      </c>
      <c r="T54" s="22" t="str">
        <f>IF(Revenue9[[#This Row],[2017
 Total Activity]]=0,"",Revenue9[[#This Row],[2017
 YTD Activity
 Through March]]/Revenue9[[#This Row],[2017
 Total Activity]])</f>
        <v/>
      </c>
      <c r="U54" s="4" t="s">
        <v>16</v>
      </c>
      <c r="V54" s="4" t="s">
        <v>16</v>
      </c>
    </row>
    <row r="55" spans="1:22" ht="11.1" customHeight="1" x14ac:dyDescent="0.2">
      <c r="A55" s="3" t="s">
        <v>17</v>
      </c>
      <c r="B55" s="3" t="s">
        <v>181</v>
      </c>
      <c r="C55" s="3" t="s">
        <v>182</v>
      </c>
      <c r="D55" s="3" t="s">
        <v>20</v>
      </c>
      <c r="E55" s="3" t="s">
        <v>21</v>
      </c>
      <c r="F55" s="3" t="s">
        <v>154</v>
      </c>
      <c r="G55" s="3" t="s">
        <v>174</v>
      </c>
      <c r="H55" s="3" t="s">
        <v>178</v>
      </c>
      <c r="I55" s="3" t="s">
        <v>998</v>
      </c>
      <c r="J55" s="3" t="s">
        <v>1015</v>
      </c>
      <c r="K55" s="12">
        <v>-31293</v>
      </c>
      <c r="L55" s="12">
        <v>-5561</v>
      </c>
      <c r="M55" s="22">
        <f>IF(Revenue9[[#This Row],[2019
 Total Budget]]=0,"",Revenue9[[#This Row],[2019
 YTD Activity
 Through March]]/Revenue9[[#This Row],[2019
 Total Budget]])</f>
        <v>0.17770747451506727</v>
      </c>
      <c r="N55" s="12">
        <v>50</v>
      </c>
      <c r="O55" s="12">
        <v>-22542.93</v>
      </c>
      <c r="P55" s="12">
        <v>-65</v>
      </c>
      <c r="Q55" s="22">
        <f>IF(Revenue9[[#This Row],[2018
 Total Activity]]=0,"",Revenue9[[#This Row],[2018
 YTD Activity
 Through March]]/Revenue9[[#This Row],[2018
 Total Activity]])</f>
        <v>2.8833873857568647E-3</v>
      </c>
      <c r="R55" s="12">
        <v>0</v>
      </c>
      <c r="S55" s="12">
        <v>0</v>
      </c>
      <c r="T55" s="22" t="str">
        <f>IF(Revenue9[[#This Row],[2017
 Total Activity]]=0,"",Revenue9[[#This Row],[2017
 YTD Activity
 Through March]]/Revenue9[[#This Row],[2017
 Total Activity]])</f>
        <v/>
      </c>
      <c r="U55" s="4" t="s">
        <v>16</v>
      </c>
      <c r="V55" s="4" t="s">
        <v>16</v>
      </c>
    </row>
    <row r="56" spans="1:22" ht="11.1" customHeight="1" x14ac:dyDescent="0.2">
      <c r="A56" s="3" t="s">
        <v>17</v>
      </c>
      <c r="B56" s="3" t="s">
        <v>183</v>
      </c>
      <c r="C56" s="3" t="s">
        <v>184</v>
      </c>
      <c r="D56" s="3" t="s">
        <v>20</v>
      </c>
      <c r="E56" s="3" t="s">
        <v>21</v>
      </c>
      <c r="F56" s="3" t="s">
        <v>154</v>
      </c>
      <c r="G56" s="3" t="s">
        <v>174</v>
      </c>
      <c r="H56" s="3" t="s">
        <v>178</v>
      </c>
      <c r="I56" s="3" t="s">
        <v>998</v>
      </c>
      <c r="J56" s="3" t="s">
        <v>1016</v>
      </c>
      <c r="K56" s="12">
        <v>-2050</v>
      </c>
      <c r="L56" s="12">
        <v>0</v>
      </c>
      <c r="M56" s="22">
        <f>IF(Revenue9[[#This Row],[2019
 Total Budget]]=0,"",Revenue9[[#This Row],[2019
 YTD Activity
 Through March]]/Revenue9[[#This Row],[2019
 Total Budget]])</f>
        <v>0</v>
      </c>
      <c r="N56" s="12">
        <v>0</v>
      </c>
      <c r="O56" s="12">
        <v>-854.97</v>
      </c>
      <c r="P56" s="12">
        <v>0</v>
      </c>
      <c r="Q56" s="22">
        <f>IF(Revenue9[[#This Row],[2018
 Total Activity]]=0,"",Revenue9[[#This Row],[2018
 YTD Activity
 Through March]]/Revenue9[[#This Row],[2018
 Total Activity]])</f>
        <v>0</v>
      </c>
      <c r="R56" s="12">
        <v>0</v>
      </c>
      <c r="S56" s="12">
        <v>0</v>
      </c>
      <c r="T56" s="22" t="str">
        <f>IF(Revenue9[[#This Row],[2017
 Total Activity]]=0,"",Revenue9[[#This Row],[2017
 YTD Activity
 Through March]]/Revenue9[[#This Row],[2017
 Total Activity]])</f>
        <v/>
      </c>
      <c r="U56" s="4" t="s">
        <v>16</v>
      </c>
      <c r="V56" s="4" t="s">
        <v>16</v>
      </c>
    </row>
    <row r="57" spans="1:22" ht="11.1" customHeight="1" x14ac:dyDescent="0.2">
      <c r="A57" s="3" t="s">
        <v>17</v>
      </c>
      <c r="B57" s="3" t="s">
        <v>185</v>
      </c>
      <c r="C57" s="3" t="s">
        <v>186</v>
      </c>
      <c r="D57" s="3" t="s">
        <v>20</v>
      </c>
      <c r="E57" s="3" t="s">
        <v>21</v>
      </c>
      <c r="F57" s="3" t="s">
        <v>154</v>
      </c>
      <c r="G57" s="3" t="s">
        <v>174</v>
      </c>
      <c r="H57" s="3" t="s">
        <v>187</v>
      </c>
      <c r="I57" s="3" t="s">
        <v>1000</v>
      </c>
      <c r="J57" s="3" t="s">
        <v>1001</v>
      </c>
      <c r="K57" s="12">
        <v>-15000</v>
      </c>
      <c r="L57" s="12">
        <v>-15000</v>
      </c>
      <c r="M57" s="22">
        <f>IF(Revenue9[[#This Row],[2019
 Total Budget]]=0,"",Revenue9[[#This Row],[2019
 YTD Activity
 Through March]]/Revenue9[[#This Row],[2019
 Total Budget]])</f>
        <v>1</v>
      </c>
      <c r="N57" s="12">
        <v>0</v>
      </c>
      <c r="O57" s="12">
        <v>-15000</v>
      </c>
      <c r="P57" s="12">
        <v>-15000</v>
      </c>
      <c r="Q57" s="22">
        <f>IF(Revenue9[[#This Row],[2018
 Total Activity]]=0,"",Revenue9[[#This Row],[2018
 YTD Activity
 Through March]]/Revenue9[[#This Row],[2018
 Total Activity]])</f>
        <v>1</v>
      </c>
      <c r="R57" s="12">
        <v>-11000</v>
      </c>
      <c r="S57" s="12">
        <v>-11000</v>
      </c>
      <c r="T57" s="22">
        <f>IF(Revenue9[[#This Row],[2017
 Total Activity]]=0,"",Revenue9[[#This Row],[2017
 YTD Activity
 Through March]]/Revenue9[[#This Row],[2017
 Total Activity]])</f>
        <v>1</v>
      </c>
      <c r="U57" s="4" t="s">
        <v>16</v>
      </c>
      <c r="V57" s="4" t="s">
        <v>16</v>
      </c>
    </row>
    <row r="58" spans="1:22" ht="11.1" customHeight="1" x14ac:dyDescent="0.2">
      <c r="A58" s="3" t="s">
        <v>17</v>
      </c>
      <c r="B58" s="3" t="s">
        <v>188</v>
      </c>
      <c r="C58" s="3" t="s">
        <v>189</v>
      </c>
      <c r="D58" s="3" t="s">
        <v>20</v>
      </c>
      <c r="E58" s="3" t="s">
        <v>21</v>
      </c>
      <c r="F58" s="3" t="s">
        <v>154</v>
      </c>
      <c r="G58" s="3" t="s">
        <v>174</v>
      </c>
      <c r="H58" s="3" t="s">
        <v>190</v>
      </c>
      <c r="I58" s="3" t="s">
        <v>1002</v>
      </c>
      <c r="J58" s="3" t="s">
        <v>1003</v>
      </c>
      <c r="K58" s="12">
        <v>-25000</v>
      </c>
      <c r="L58" s="12">
        <v>-310</v>
      </c>
      <c r="M58" s="22">
        <f>IF(Revenue9[[#This Row],[2019
 Total Budget]]=0,"",Revenue9[[#This Row],[2019
 YTD Activity
 Through March]]/Revenue9[[#This Row],[2019
 Total Budget]])</f>
        <v>1.24E-2</v>
      </c>
      <c r="N58" s="12">
        <v>0</v>
      </c>
      <c r="O58" s="12">
        <v>-26192.16</v>
      </c>
      <c r="P58" s="12">
        <v>-250</v>
      </c>
      <c r="Q58" s="22">
        <f>IF(Revenue9[[#This Row],[2018
 Total Activity]]=0,"",Revenue9[[#This Row],[2018
 YTD Activity
 Through March]]/Revenue9[[#This Row],[2018
 Total Activity]])</f>
        <v>9.5448408989560231E-3</v>
      </c>
      <c r="R58" s="12">
        <v>-24222.53</v>
      </c>
      <c r="S58" s="12">
        <v>-200</v>
      </c>
      <c r="T58" s="22">
        <f>IF(Revenue9[[#This Row],[2017
 Total Activity]]=0,"",Revenue9[[#This Row],[2017
 YTD Activity
 Through March]]/Revenue9[[#This Row],[2017
 Total Activity]])</f>
        <v>8.2567758198668767E-3</v>
      </c>
      <c r="U58" s="4" t="s">
        <v>16</v>
      </c>
      <c r="V58" s="4" t="s">
        <v>16</v>
      </c>
    </row>
    <row r="59" spans="1:22" ht="11.1" customHeight="1" x14ac:dyDescent="0.2">
      <c r="A59" s="3" t="s">
        <v>17</v>
      </c>
      <c r="B59" s="3" t="s">
        <v>191</v>
      </c>
      <c r="C59" s="3" t="s">
        <v>192</v>
      </c>
      <c r="D59" s="3" t="s">
        <v>20</v>
      </c>
      <c r="E59" s="3" t="s">
        <v>21</v>
      </c>
      <c r="F59" s="3" t="s">
        <v>154</v>
      </c>
      <c r="G59" s="3" t="s">
        <v>174</v>
      </c>
      <c r="H59" s="3" t="s">
        <v>51</v>
      </c>
      <c r="I59" s="16" t="s">
        <v>1518</v>
      </c>
      <c r="J59" s="3" t="s">
        <v>1004</v>
      </c>
      <c r="K59" s="12">
        <v>-3000</v>
      </c>
      <c r="L59" s="12">
        <v>-2000</v>
      </c>
      <c r="M59" s="22">
        <f>IF(Revenue9[[#This Row],[2019
 Total Budget]]=0,"",Revenue9[[#This Row],[2019
 YTD Activity
 Through March]]/Revenue9[[#This Row],[2019
 Total Budget]])</f>
        <v>0.66666666666666663</v>
      </c>
      <c r="N59" s="12">
        <v>0</v>
      </c>
      <c r="O59" s="12">
        <v>-2000</v>
      </c>
      <c r="P59" s="12">
        <v>-2000</v>
      </c>
      <c r="Q59" s="22">
        <f>IF(Revenue9[[#This Row],[2018
 Total Activity]]=0,"",Revenue9[[#This Row],[2018
 YTD Activity
 Through March]]/Revenue9[[#This Row],[2018
 Total Activity]])</f>
        <v>1</v>
      </c>
      <c r="R59" s="12">
        <v>-8715.0400000000009</v>
      </c>
      <c r="S59" s="12">
        <v>-2000</v>
      </c>
      <c r="T59" s="22">
        <f>IF(Revenue9[[#This Row],[2017
 Total Activity]]=0,"",Revenue9[[#This Row],[2017
 YTD Activity
 Through March]]/Revenue9[[#This Row],[2017
 Total Activity]])</f>
        <v>0.22948833281315975</v>
      </c>
      <c r="U59" s="4" t="s">
        <v>16</v>
      </c>
      <c r="V59" s="4" t="s">
        <v>16</v>
      </c>
    </row>
    <row r="60" spans="1:22" ht="11.1" customHeight="1" x14ac:dyDescent="0.2">
      <c r="A60" s="3" t="s">
        <v>17</v>
      </c>
      <c r="B60" s="3" t="s">
        <v>193</v>
      </c>
      <c r="C60" s="3" t="s">
        <v>194</v>
      </c>
      <c r="D60" s="3" t="s">
        <v>20</v>
      </c>
      <c r="E60" s="3" t="s">
        <v>21</v>
      </c>
      <c r="F60" s="3" t="s">
        <v>195</v>
      </c>
      <c r="G60" s="3" t="s">
        <v>25</v>
      </c>
      <c r="H60" s="3" t="s">
        <v>196</v>
      </c>
      <c r="I60" s="3" t="s">
        <v>998</v>
      </c>
      <c r="J60" s="3" t="s">
        <v>999</v>
      </c>
      <c r="K60" s="12">
        <v>-3500</v>
      </c>
      <c r="L60" s="12">
        <v>-800</v>
      </c>
      <c r="M60" s="22">
        <f>IF(Revenue9[[#This Row],[2019
 Total Budget]]=0,"",Revenue9[[#This Row],[2019
 YTD Activity
 Through March]]/Revenue9[[#This Row],[2019
 Total Budget]])</f>
        <v>0.22857142857142856</v>
      </c>
      <c r="N60" s="12">
        <v>0</v>
      </c>
      <c r="O60" s="12">
        <v>-2800</v>
      </c>
      <c r="P60" s="12">
        <v>-500</v>
      </c>
      <c r="Q60" s="22">
        <f>IF(Revenue9[[#This Row],[2018
 Total Activity]]=0,"",Revenue9[[#This Row],[2018
 YTD Activity
 Through March]]/Revenue9[[#This Row],[2018
 Total Activity]])</f>
        <v>0.17857142857142858</v>
      </c>
      <c r="R60" s="12">
        <v>-3300</v>
      </c>
      <c r="S60" s="12">
        <v>-700</v>
      </c>
      <c r="T60" s="22">
        <f>IF(Revenue9[[#This Row],[2017
 Total Activity]]=0,"",Revenue9[[#This Row],[2017
 YTD Activity
 Through March]]/Revenue9[[#This Row],[2017
 Total Activity]])</f>
        <v>0.21212121212121213</v>
      </c>
      <c r="U60" s="4" t="s">
        <v>16</v>
      </c>
      <c r="V60" s="4" t="s">
        <v>16</v>
      </c>
    </row>
    <row r="61" spans="1:22" ht="11.1" customHeight="1" x14ac:dyDescent="0.2">
      <c r="A61" s="3" t="s">
        <v>17</v>
      </c>
      <c r="B61" s="3" t="s">
        <v>197</v>
      </c>
      <c r="C61" s="3" t="s">
        <v>198</v>
      </c>
      <c r="D61" s="3" t="s">
        <v>20</v>
      </c>
      <c r="E61" s="3" t="s">
        <v>21</v>
      </c>
      <c r="F61" s="3" t="s">
        <v>195</v>
      </c>
      <c r="G61" s="3" t="s">
        <v>25</v>
      </c>
      <c r="H61" s="3" t="s">
        <v>199</v>
      </c>
      <c r="I61" s="3" t="s">
        <v>998</v>
      </c>
      <c r="J61" s="3" t="s">
        <v>999</v>
      </c>
      <c r="K61" s="12">
        <v>0</v>
      </c>
      <c r="L61" s="12">
        <v>0</v>
      </c>
      <c r="M61" s="22" t="str">
        <f>IF(Revenue9[[#This Row],[2019
 Total Budget]]=0,"",Revenue9[[#This Row],[2019
 YTD Activity
 Through March]]/Revenue9[[#This Row],[2019
 Total Budget]])</f>
        <v/>
      </c>
      <c r="N61" s="12">
        <v>0</v>
      </c>
      <c r="O61" s="12">
        <v>0</v>
      </c>
      <c r="P61" s="12">
        <v>0</v>
      </c>
      <c r="Q61" s="22" t="str">
        <f>IF(Revenue9[[#This Row],[2018
 Total Activity]]=0,"",Revenue9[[#This Row],[2018
 YTD Activity
 Through March]]/Revenue9[[#This Row],[2018
 Total Activity]])</f>
        <v/>
      </c>
      <c r="R61" s="12">
        <v>0</v>
      </c>
      <c r="S61" s="12">
        <v>0</v>
      </c>
      <c r="T61" s="22" t="str">
        <f>IF(Revenue9[[#This Row],[2017
 Total Activity]]=0,"",Revenue9[[#This Row],[2017
 YTD Activity
 Through March]]/Revenue9[[#This Row],[2017
 Total Activity]])</f>
        <v/>
      </c>
      <c r="U61" s="4" t="s">
        <v>16</v>
      </c>
      <c r="V61" s="4" t="s">
        <v>16</v>
      </c>
    </row>
    <row r="62" spans="1:22" ht="11.1" customHeight="1" x14ac:dyDescent="0.2">
      <c r="A62" s="3" t="s">
        <v>17</v>
      </c>
      <c r="B62" s="3" t="s">
        <v>200</v>
      </c>
      <c r="C62" s="3" t="s">
        <v>201</v>
      </c>
      <c r="D62" s="3" t="s">
        <v>20</v>
      </c>
      <c r="E62" s="3" t="s">
        <v>21</v>
      </c>
      <c r="F62" s="3" t="s">
        <v>195</v>
      </c>
      <c r="G62" s="3" t="s">
        <v>42</v>
      </c>
      <c r="H62" s="3" t="s">
        <v>202</v>
      </c>
      <c r="I62" s="3" t="s">
        <v>998</v>
      </c>
      <c r="J62" s="3" t="s">
        <v>999</v>
      </c>
      <c r="K62" s="12">
        <v>-91364</v>
      </c>
      <c r="L62" s="12">
        <v>-3237.72</v>
      </c>
      <c r="M62" s="22">
        <f>IF(Revenue9[[#This Row],[2019
 Total Budget]]=0,"",Revenue9[[#This Row],[2019
 YTD Activity
 Through March]]/Revenue9[[#This Row],[2019
 Total Budget]])</f>
        <v>3.5437590298148067E-2</v>
      </c>
      <c r="N62" s="12">
        <v>0</v>
      </c>
      <c r="O62" s="12">
        <v>-91785.27</v>
      </c>
      <c r="P62" s="12">
        <v>-3101.24</v>
      </c>
      <c r="Q62" s="22">
        <f>IF(Revenue9[[#This Row],[2018
 Total Activity]]=0,"",Revenue9[[#This Row],[2018
 YTD Activity
 Through March]]/Revenue9[[#This Row],[2018
 Total Activity]])</f>
        <v>3.378799234343375E-2</v>
      </c>
      <c r="R62" s="12">
        <v>-91564.01</v>
      </c>
      <c r="S62" s="12">
        <v>-2870.62</v>
      </c>
      <c r="T62" s="22">
        <f>IF(Revenue9[[#This Row],[2017
 Total Activity]]=0,"",Revenue9[[#This Row],[2017
 YTD Activity
 Through March]]/Revenue9[[#This Row],[2017
 Total Activity]])</f>
        <v>3.1350964205259249E-2</v>
      </c>
      <c r="U62" s="4" t="s">
        <v>16</v>
      </c>
      <c r="V62" s="4" t="s">
        <v>16</v>
      </c>
    </row>
    <row r="63" spans="1:22" ht="11.1" customHeight="1" x14ac:dyDescent="0.2">
      <c r="A63" s="3" t="s">
        <v>17</v>
      </c>
      <c r="B63" s="3" t="s">
        <v>203</v>
      </c>
      <c r="C63" s="3" t="s">
        <v>204</v>
      </c>
      <c r="D63" s="3" t="s">
        <v>20</v>
      </c>
      <c r="E63" s="3" t="s">
        <v>21</v>
      </c>
      <c r="F63" s="3" t="s">
        <v>195</v>
      </c>
      <c r="G63" s="3" t="s">
        <v>42</v>
      </c>
      <c r="H63" s="3" t="s">
        <v>205</v>
      </c>
      <c r="I63" s="3" t="s">
        <v>998</v>
      </c>
      <c r="J63" s="3" t="s">
        <v>999</v>
      </c>
      <c r="K63" s="12">
        <v>0</v>
      </c>
      <c r="L63" s="12">
        <v>0</v>
      </c>
      <c r="M63" s="22" t="str">
        <f>IF(Revenue9[[#This Row],[2019
 Total Budget]]=0,"",Revenue9[[#This Row],[2019
 YTD Activity
 Through March]]/Revenue9[[#This Row],[2019
 Total Budget]])</f>
        <v/>
      </c>
      <c r="N63" s="12">
        <v>0</v>
      </c>
      <c r="O63" s="12">
        <v>-2358.1</v>
      </c>
      <c r="P63" s="12">
        <v>0</v>
      </c>
      <c r="Q63" s="22">
        <f>IF(Revenue9[[#This Row],[2018
 Total Activity]]=0,"",Revenue9[[#This Row],[2018
 YTD Activity
 Through March]]/Revenue9[[#This Row],[2018
 Total Activity]])</f>
        <v>0</v>
      </c>
      <c r="R63" s="12">
        <v>-2280.08</v>
      </c>
      <c r="S63" s="12">
        <v>0</v>
      </c>
      <c r="T63" s="22">
        <f>IF(Revenue9[[#This Row],[2017
 Total Activity]]=0,"",Revenue9[[#This Row],[2017
 YTD Activity
 Through March]]/Revenue9[[#This Row],[2017
 Total Activity]])</f>
        <v>0</v>
      </c>
      <c r="U63" s="4" t="s">
        <v>16</v>
      </c>
      <c r="V63" s="4" t="s">
        <v>16</v>
      </c>
    </row>
    <row r="64" spans="1:22" ht="11.1" customHeight="1" x14ac:dyDescent="0.2">
      <c r="A64" s="3" t="s">
        <v>17</v>
      </c>
      <c r="B64" s="3" t="s">
        <v>206</v>
      </c>
      <c r="C64" s="3" t="s">
        <v>207</v>
      </c>
      <c r="D64" s="3" t="s">
        <v>20</v>
      </c>
      <c r="E64" s="3" t="s">
        <v>21</v>
      </c>
      <c r="F64" s="3" t="s">
        <v>195</v>
      </c>
      <c r="G64" s="3" t="s">
        <v>130</v>
      </c>
      <c r="H64" s="3" t="s">
        <v>208</v>
      </c>
      <c r="I64" s="3" t="s">
        <v>998</v>
      </c>
      <c r="J64" s="3" t="s">
        <v>999</v>
      </c>
      <c r="K64" s="12">
        <v>-526577</v>
      </c>
      <c r="L64" s="12">
        <v>-31930.14</v>
      </c>
      <c r="M64" s="22">
        <f>IF(Revenue9[[#This Row],[2019
 Total Budget]]=0,"",Revenue9[[#This Row],[2019
 YTD Activity
 Through March]]/Revenue9[[#This Row],[2019
 Total Budget]])</f>
        <v>6.0637171771649727E-2</v>
      </c>
      <c r="N64" s="12">
        <v>0</v>
      </c>
      <c r="O64" s="12">
        <v>-434380.16</v>
      </c>
      <c r="P64" s="12">
        <v>-108490.54</v>
      </c>
      <c r="Q64" s="22">
        <f>IF(Revenue9[[#This Row],[2018
 Total Activity]]=0,"",Revenue9[[#This Row],[2018
 YTD Activity
 Through March]]/Revenue9[[#This Row],[2018
 Total Activity]])</f>
        <v>0.24975942731822742</v>
      </c>
      <c r="R64" s="12">
        <v>-425258.05</v>
      </c>
      <c r="S64" s="12">
        <v>0</v>
      </c>
      <c r="T64" s="22">
        <f>IF(Revenue9[[#This Row],[2017
 Total Activity]]=0,"",Revenue9[[#This Row],[2017
 YTD Activity
 Through March]]/Revenue9[[#This Row],[2017
 Total Activity]])</f>
        <v>0</v>
      </c>
      <c r="U64" s="4" t="s">
        <v>16</v>
      </c>
      <c r="V64" s="4" t="s">
        <v>16</v>
      </c>
    </row>
    <row r="65" spans="1:22" ht="11.1" customHeight="1" x14ac:dyDescent="0.2">
      <c r="A65" s="3" t="s">
        <v>17</v>
      </c>
      <c r="B65" s="3" t="s">
        <v>209</v>
      </c>
      <c r="C65" s="3" t="s">
        <v>210</v>
      </c>
      <c r="D65" s="3" t="s">
        <v>20</v>
      </c>
      <c r="E65" s="3" t="s">
        <v>21</v>
      </c>
      <c r="F65" s="3" t="s">
        <v>195</v>
      </c>
      <c r="G65" s="3" t="s">
        <v>130</v>
      </c>
      <c r="H65" s="3" t="s">
        <v>211</v>
      </c>
      <c r="I65" s="3" t="s">
        <v>1007</v>
      </c>
      <c r="J65" s="3" t="s">
        <v>1008</v>
      </c>
      <c r="K65" s="12">
        <v>0</v>
      </c>
      <c r="L65" s="12">
        <v>0</v>
      </c>
      <c r="M65" s="22" t="str">
        <f>IF(Revenue9[[#This Row],[2019
 Total Budget]]=0,"",Revenue9[[#This Row],[2019
 YTD Activity
 Through March]]/Revenue9[[#This Row],[2019
 Total Budget]])</f>
        <v/>
      </c>
      <c r="N65" s="12">
        <v>0</v>
      </c>
      <c r="O65" s="12">
        <v>-2500</v>
      </c>
      <c r="P65" s="12">
        <v>-2500</v>
      </c>
      <c r="Q65" s="22">
        <f>IF(Revenue9[[#This Row],[2018
 Total Activity]]=0,"",Revenue9[[#This Row],[2018
 YTD Activity
 Through March]]/Revenue9[[#This Row],[2018
 Total Activity]])</f>
        <v>1</v>
      </c>
      <c r="R65" s="12">
        <v>0</v>
      </c>
      <c r="S65" s="12">
        <v>0</v>
      </c>
      <c r="T65" s="22" t="str">
        <f>IF(Revenue9[[#This Row],[2017
 Total Activity]]=0,"",Revenue9[[#This Row],[2017
 YTD Activity
 Through March]]/Revenue9[[#This Row],[2017
 Total Activity]])</f>
        <v/>
      </c>
      <c r="U65" s="4" t="s">
        <v>16</v>
      </c>
      <c r="V65" s="4" t="s">
        <v>16</v>
      </c>
    </row>
    <row r="66" spans="1:22" ht="11.1" customHeight="1" x14ac:dyDescent="0.2">
      <c r="A66" s="3" t="s">
        <v>17</v>
      </c>
      <c r="B66" s="3" t="s">
        <v>212</v>
      </c>
      <c r="C66" s="3" t="s">
        <v>213</v>
      </c>
      <c r="D66" s="3" t="s">
        <v>20</v>
      </c>
      <c r="E66" s="3" t="s">
        <v>21</v>
      </c>
      <c r="F66" s="3" t="s">
        <v>214</v>
      </c>
      <c r="G66" s="3" t="s">
        <v>58</v>
      </c>
      <c r="H66" s="3" t="s">
        <v>215</v>
      </c>
      <c r="I66" s="3" t="s">
        <v>1017</v>
      </c>
      <c r="J66" s="3" t="s">
        <v>1018</v>
      </c>
      <c r="K66" s="12">
        <v>-5232188</v>
      </c>
      <c r="L66" s="12">
        <v>0</v>
      </c>
      <c r="M66" s="22">
        <f>IF(Revenue9[[#This Row],[2019
 Total Budget]]=0,"",Revenue9[[#This Row],[2019
 YTD Activity
 Through March]]/Revenue9[[#This Row],[2019
 Total Budget]])</f>
        <v>0</v>
      </c>
      <c r="N66" s="12">
        <v>0</v>
      </c>
      <c r="O66" s="12">
        <v>-5060462.4400000004</v>
      </c>
      <c r="P66" s="12">
        <v>0</v>
      </c>
      <c r="Q66" s="22">
        <f>IF(Revenue9[[#This Row],[2018
 Total Activity]]=0,"",Revenue9[[#This Row],[2018
 YTD Activity
 Through March]]/Revenue9[[#This Row],[2018
 Total Activity]])</f>
        <v>0</v>
      </c>
      <c r="R66" s="12">
        <v>-4955694.75</v>
      </c>
      <c r="S66" s="12">
        <v>0</v>
      </c>
      <c r="T66" s="22">
        <f>IF(Revenue9[[#This Row],[2017
 Total Activity]]=0,"",Revenue9[[#This Row],[2017
 YTD Activity
 Through March]]/Revenue9[[#This Row],[2017
 Total Activity]])</f>
        <v>0</v>
      </c>
      <c r="U66" s="4" t="s">
        <v>16</v>
      </c>
      <c r="V66" s="4" t="s">
        <v>16</v>
      </c>
    </row>
    <row r="67" spans="1:22" ht="11.1" customHeight="1" x14ac:dyDescent="0.2">
      <c r="A67" s="3" t="s">
        <v>17</v>
      </c>
      <c r="B67" s="3" t="s">
        <v>216</v>
      </c>
      <c r="C67" s="3" t="s">
        <v>217</v>
      </c>
      <c r="D67" s="3" t="s">
        <v>20</v>
      </c>
      <c r="E67" s="3" t="s">
        <v>21</v>
      </c>
      <c r="F67" s="3" t="s">
        <v>214</v>
      </c>
      <c r="G67" s="3" t="s">
        <v>58</v>
      </c>
      <c r="H67" s="3" t="s">
        <v>218</v>
      </c>
      <c r="I67" s="3" t="s">
        <v>1017</v>
      </c>
      <c r="J67" s="3" t="s">
        <v>1018</v>
      </c>
      <c r="K67" s="12">
        <v>-45466</v>
      </c>
      <c r="L67" s="12">
        <v>0</v>
      </c>
      <c r="M67" s="22">
        <f>IF(Revenue9[[#This Row],[2019
 Total Budget]]=0,"",Revenue9[[#This Row],[2019
 YTD Activity
 Through March]]/Revenue9[[#This Row],[2019
 Total Budget]])</f>
        <v>0</v>
      </c>
      <c r="N67" s="12">
        <v>0</v>
      </c>
      <c r="O67" s="12">
        <v>-45465.94</v>
      </c>
      <c r="P67" s="12">
        <v>0</v>
      </c>
      <c r="Q67" s="22">
        <f>IF(Revenue9[[#This Row],[2018
 Total Activity]]=0,"",Revenue9[[#This Row],[2018
 YTD Activity
 Through March]]/Revenue9[[#This Row],[2018
 Total Activity]])</f>
        <v>0</v>
      </c>
      <c r="R67" s="12">
        <v>-43493.97</v>
      </c>
      <c r="S67" s="12">
        <v>0</v>
      </c>
      <c r="T67" s="22">
        <f>IF(Revenue9[[#This Row],[2017
 Total Activity]]=0,"",Revenue9[[#This Row],[2017
 YTD Activity
 Through March]]/Revenue9[[#This Row],[2017
 Total Activity]])</f>
        <v>0</v>
      </c>
      <c r="U67" s="4" t="s">
        <v>16</v>
      </c>
      <c r="V67" s="4" t="s">
        <v>16</v>
      </c>
    </row>
    <row r="68" spans="1:22" ht="11.1" customHeight="1" x14ac:dyDescent="0.2">
      <c r="A68" s="3" t="s">
        <v>17</v>
      </c>
      <c r="B68" s="3" t="s">
        <v>219</v>
      </c>
      <c r="C68" s="3" t="s">
        <v>220</v>
      </c>
      <c r="D68" s="3" t="s">
        <v>20</v>
      </c>
      <c r="E68" s="3" t="s">
        <v>21</v>
      </c>
      <c r="F68" s="3" t="s">
        <v>214</v>
      </c>
      <c r="G68" s="3" t="s">
        <v>58</v>
      </c>
      <c r="H68" s="3" t="s">
        <v>221</v>
      </c>
      <c r="I68" s="3" t="s">
        <v>1017</v>
      </c>
      <c r="J68" s="3" t="s">
        <v>1018</v>
      </c>
      <c r="K68" s="12">
        <v>0</v>
      </c>
      <c r="L68" s="12">
        <v>0</v>
      </c>
      <c r="M68" s="22" t="str">
        <f>IF(Revenue9[[#This Row],[2019
 Total Budget]]=0,"",Revenue9[[#This Row],[2019
 YTD Activity
 Through March]]/Revenue9[[#This Row],[2019
 Total Budget]])</f>
        <v/>
      </c>
      <c r="N68" s="12">
        <v>0</v>
      </c>
      <c r="O68" s="12">
        <v>0</v>
      </c>
      <c r="P68" s="12">
        <v>0</v>
      </c>
      <c r="Q68" s="22" t="str">
        <f>IF(Revenue9[[#This Row],[2018
 Total Activity]]=0,"",Revenue9[[#This Row],[2018
 YTD Activity
 Through March]]/Revenue9[[#This Row],[2018
 Total Activity]])</f>
        <v/>
      </c>
      <c r="R68" s="12">
        <v>0</v>
      </c>
      <c r="S68" s="12">
        <v>0</v>
      </c>
      <c r="T68" s="22" t="str">
        <f>IF(Revenue9[[#This Row],[2017
 Total Activity]]=0,"",Revenue9[[#This Row],[2017
 YTD Activity
 Through March]]/Revenue9[[#This Row],[2017
 Total Activity]])</f>
        <v/>
      </c>
      <c r="U68" s="4" t="s">
        <v>16</v>
      </c>
      <c r="V68" s="4" t="s">
        <v>16</v>
      </c>
    </row>
    <row r="69" spans="1:22" ht="11.1" customHeight="1" x14ac:dyDescent="0.2">
      <c r="A69" s="3" t="s">
        <v>17</v>
      </c>
      <c r="B69" s="3" t="s">
        <v>222</v>
      </c>
      <c r="C69" s="3" t="s">
        <v>223</v>
      </c>
      <c r="D69" s="3" t="s">
        <v>20</v>
      </c>
      <c r="E69" s="3" t="s">
        <v>21</v>
      </c>
      <c r="F69" s="3" t="s">
        <v>214</v>
      </c>
      <c r="G69" s="3" t="s">
        <v>58</v>
      </c>
      <c r="H69" s="3" t="s">
        <v>224</v>
      </c>
      <c r="I69" s="3" t="s">
        <v>1017</v>
      </c>
      <c r="J69" s="3" t="s">
        <v>1018</v>
      </c>
      <c r="K69" s="12">
        <v>-120862</v>
      </c>
      <c r="L69" s="12">
        <v>-63098.43</v>
      </c>
      <c r="M69" s="22">
        <f>IF(Revenue9[[#This Row],[2019
 Total Budget]]=0,"",Revenue9[[#This Row],[2019
 YTD Activity
 Through March]]/Revenue9[[#This Row],[2019
 Total Budget]])</f>
        <v>0.52207004683026925</v>
      </c>
      <c r="N69" s="12">
        <v>0</v>
      </c>
      <c r="O69" s="12">
        <v>-112076.06</v>
      </c>
      <c r="P69" s="12">
        <v>0</v>
      </c>
      <c r="Q69" s="22">
        <f>IF(Revenue9[[#This Row],[2018
 Total Activity]]=0,"",Revenue9[[#This Row],[2018
 YTD Activity
 Through March]]/Revenue9[[#This Row],[2018
 Total Activity]])</f>
        <v>0</v>
      </c>
      <c r="R69" s="12">
        <v>-46622.52</v>
      </c>
      <c r="S69" s="12">
        <v>-23974.38</v>
      </c>
      <c r="T69" s="22">
        <f>IF(Revenue9[[#This Row],[2017
 Total Activity]]=0,"",Revenue9[[#This Row],[2017
 YTD Activity
 Through March]]/Revenue9[[#This Row],[2017
 Total Activity]])</f>
        <v>0.5142231694039705</v>
      </c>
      <c r="U69" s="4" t="s">
        <v>16</v>
      </c>
      <c r="V69" s="4" t="s">
        <v>16</v>
      </c>
    </row>
    <row r="70" spans="1:22" ht="11.1" customHeight="1" x14ac:dyDescent="0.2">
      <c r="A70" s="3" t="s">
        <v>17</v>
      </c>
      <c r="B70" s="3" t="s">
        <v>225</v>
      </c>
      <c r="C70" s="3" t="s">
        <v>226</v>
      </c>
      <c r="D70" s="3" t="s">
        <v>20</v>
      </c>
      <c r="E70" s="3" t="s">
        <v>21</v>
      </c>
      <c r="F70" s="3" t="s">
        <v>214</v>
      </c>
      <c r="G70" s="3" t="s">
        <v>58</v>
      </c>
      <c r="H70" s="3" t="s">
        <v>227</v>
      </c>
      <c r="I70" s="3" t="s">
        <v>1017</v>
      </c>
      <c r="J70" s="3" t="s">
        <v>1018</v>
      </c>
      <c r="K70" s="12">
        <v>-80000</v>
      </c>
      <c r="L70" s="12">
        <v>-17536.62</v>
      </c>
      <c r="M70" s="22">
        <f>IF(Revenue9[[#This Row],[2019
 Total Budget]]=0,"",Revenue9[[#This Row],[2019
 YTD Activity
 Through March]]/Revenue9[[#This Row],[2019
 Total Budget]])</f>
        <v>0.21920774999999998</v>
      </c>
      <c r="N70" s="12">
        <v>0</v>
      </c>
      <c r="O70" s="12">
        <v>-98458.05</v>
      </c>
      <c r="P70" s="12">
        <v>-19859.2</v>
      </c>
      <c r="Q70" s="22">
        <f>IF(Revenue9[[#This Row],[2018
 Total Activity]]=0,"",Revenue9[[#This Row],[2018
 YTD Activity
 Through March]]/Revenue9[[#This Row],[2018
 Total Activity]])</f>
        <v>0.20170214624400951</v>
      </c>
      <c r="R70" s="12">
        <v>-80935.399999999994</v>
      </c>
      <c r="S70" s="12">
        <v>-15935.98</v>
      </c>
      <c r="T70" s="22">
        <f>IF(Revenue9[[#This Row],[2017
 Total Activity]]=0,"",Revenue9[[#This Row],[2017
 YTD Activity
 Through March]]/Revenue9[[#This Row],[2017
 Total Activity]])</f>
        <v>0.19689752568097521</v>
      </c>
      <c r="U70" s="4" t="s">
        <v>16</v>
      </c>
      <c r="V70" s="4" t="s">
        <v>16</v>
      </c>
    </row>
    <row r="71" spans="1:22" ht="11.1" customHeight="1" x14ac:dyDescent="0.2">
      <c r="A71" s="3" t="s">
        <v>17</v>
      </c>
      <c r="B71" s="3" t="s">
        <v>228</v>
      </c>
      <c r="C71" s="3" t="s">
        <v>229</v>
      </c>
      <c r="D71" s="3" t="s">
        <v>20</v>
      </c>
      <c r="E71" s="3" t="s">
        <v>21</v>
      </c>
      <c r="F71" s="3" t="s">
        <v>214</v>
      </c>
      <c r="G71" s="3" t="s">
        <v>111</v>
      </c>
      <c r="H71" s="3" t="s">
        <v>230</v>
      </c>
      <c r="I71" s="16" t="s">
        <v>1519</v>
      </c>
      <c r="J71" s="16" t="s">
        <v>1019</v>
      </c>
      <c r="K71" s="12">
        <v>-4592956</v>
      </c>
      <c r="L71" s="12">
        <v>-1026397.6</v>
      </c>
      <c r="M71" s="22">
        <f>IF(Revenue9[[#This Row],[2019
 Total Budget]]=0,"",Revenue9[[#This Row],[2019
 YTD Activity
 Through March]]/Revenue9[[#This Row],[2019
 Total Budget]])</f>
        <v>0.22347211686765558</v>
      </c>
      <c r="N71" s="12">
        <v>0</v>
      </c>
      <c r="O71" s="12">
        <v>-4617426.67</v>
      </c>
      <c r="P71" s="12">
        <v>-1028319.61</v>
      </c>
      <c r="Q71" s="22">
        <f>IF(Revenue9[[#This Row],[2018
 Total Activity]]=0,"",Revenue9[[#This Row],[2018
 YTD Activity
 Through March]]/Revenue9[[#This Row],[2018
 Total Activity]])</f>
        <v>0.22270404783710404</v>
      </c>
      <c r="R71" s="12">
        <v>-4402207.1900000004</v>
      </c>
      <c r="S71" s="12">
        <v>-993243.6</v>
      </c>
      <c r="T71" s="22">
        <f>IF(Revenue9[[#This Row],[2017
 Total Activity]]=0,"",Revenue9[[#This Row],[2017
 YTD Activity
 Through March]]/Revenue9[[#This Row],[2017
 Total Activity]])</f>
        <v>0.22562400112748893</v>
      </c>
      <c r="U71" s="4" t="s">
        <v>16</v>
      </c>
      <c r="V71" s="4" t="s">
        <v>16</v>
      </c>
    </row>
    <row r="72" spans="1:22" ht="11.1" customHeight="1" x14ac:dyDescent="0.2">
      <c r="A72" s="3" t="s">
        <v>17</v>
      </c>
      <c r="B72" s="3" t="s">
        <v>231</v>
      </c>
      <c r="C72" s="3" t="s">
        <v>232</v>
      </c>
      <c r="D72" s="3" t="s">
        <v>20</v>
      </c>
      <c r="E72" s="3" t="s">
        <v>21</v>
      </c>
      <c r="F72" s="3" t="s">
        <v>214</v>
      </c>
      <c r="G72" s="3" t="s">
        <v>111</v>
      </c>
      <c r="H72" s="3" t="s">
        <v>233</v>
      </c>
      <c r="I72" s="16" t="s">
        <v>1519</v>
      </c>
      <c r="J72" s="3" t="s">
        <v>1019</v>
      </c>
      <c r="K72" s="12">
        <v>-5000</v>
      </c>
      <c r="L72" s="12">
        <v>-232.68</v>
      </c>
      <c r="M72" s="22">
        <f>IF(Revenue9[[#This Row],[2019
 Total Budget]]=0,"",Revenue9[[#This Row],[2019
 YTD Activity
 Through March]]/Revenue9[[#This Row],[2019
 Total Budget]])</f>
        <v>4.6536000000000001E-2</v>
      </c>
      <c r="N72" s="12">
        <v>0</v>
      </c>
      <c r="O72" s="12">
        <v>-44567.83</v>
      </c>
      <c r="P72" s="12">
        <v>-4654.38</v>
      </c>
      <c r="Q72" s="22">
        <f>IF(Revenue9[[#This Row],[2018
 Total Activity]]=0,"",Revenue9[[#This Row],[2018
 YTD Activity
 Through March]]/Revenue9[[#This Row],[2018
 Total Activity]])</f>
        <v>0.10443362398393639</v>
      </c>
      <c r="R72" s="12">
        <v>-50898.9</v>
      </c>
      <c r="S72" s="12">
        <v>-4340.18</v>
      </c>
      <c r="T72" s="22">
        <f>IF(Revenue9[[#This Row],[2017
 Total Activity]]=0,"",Revenue9[[#This Row],[2017
 YTD Activity
 Through March]]/Revenue9[[#This Row],[2017
 Total Activity]])</f>
        <v>8.5270605062191918E-2</v>
      </c>
      <c r="U72" s="4" t="s">
        <v>16</v>
      </c>
      <c r="V72" s="4" t="s">
        <v>16</v>
      </c>
    </row>
    <row r="73" spans="1:22" ht="11.1" customHeight="1" x14ac:dyDescent="0.2">
      <c r="A73" s="3" t="s">
        <v>17</v>
      </c>
      <c r="B73" s="3" t="s">
        <v>234</v>
      </c>
      <c r="C73" s="3" t="s">
        <v>235</v>
      </c>
      <c r="D73" s="3" t="s">
        <v>20</v>
      </c>
      <c r="E73" s="3" t="s">
        <v>21</v>
      </c>
      <c r="F73" s="3" t="s">
        <v>214</v>
      </c>
      <c r="G73" s="3" t="s">
        <v>111</v>
      </c>
      <c r="H73" s="3" t="s">
        <v>236</v>
      </c>
      <c r="I73" s="16" t="s">
        <v>1519</v>
      </c>
      <c r="J73" s="3" t="s">
        <v>1019</v>
      </c>
      <c r="K73" s="12">
        <v>-120000</v>
      </c>
      <c r="L73" s="12">
        <v>-40318.879999999997</v>
      </c>
      <c r="M73" s="22">
        <f>IF(Revenue9[[#This Row],[2019
 Total Budget]]=0,"",Revenue9[[#This Row],[2019
 YTD Activity
 Through March]]/Revenue9[[#This Row],[2019
 Total Budget]])</f>
        <v>0.33599066666666666</v>
      </c>
      <c r="N73" s="12">
        <v>0</v>
      </c>
      <c r="O73" s="12">
        <v>-124500.63</v>
      </c>
      <c r="P73" s="12">
        <v>-36055.07</v>
      </c>
      <c r="Q73" s="22">
        <f>IF(Revenue9[[#This Row],[2018
 Total Activity]]=0,"",Revenue9[[#This Row],[2018
 YTD Activity
 Through March]]/Revenue9[[#This Row],[2018
 Total Activity]])</f>
        <v>0.28959749039020927</v>
      </c>
      <c r="R73" s="12">
        <v>-110842.76</v>
      </c>
      <c r="S73" s="12">
        <v>-19851.86</v>
      </c>
      <c r="T73" s="22">
        <f>IF(Revenue9[[#This Row],[2017
 Total Activity]]=0,"",Revenue9[[#This Row],[2017
 YTD Activity
 Through March]]/Revenue9[[#This Row],[2017
 Total Activity]])</f>
        <v>0.17909929344956768</v>
      </c>
      <c r="U73" s="4" t="s">
        <v>16</v>
      </c>
      <c r="V73" s="4" t="s">
        <v>16</v>
      </c>
    </row>
    <row r="74" spans="1:22" ht="11.1" customHeight="1" x14ac:dyDescent="0.2">
      <c r="A74" s="3" t="s">
        <v>17</v>
      </c>
      <c r="B74" s="3" t="s">
        <v>237</v>
      </c>
      <c r="C74" s="3" t="s">
        <v>238</v>
      </c>
      <c r="D74" s="3" t="s">
        <v>20</v>
      </c>
      <c r="E74" s="3" t="s">
        <v>21</v>
      </c>
      <c r="F74" s="3" t="s">
        <v>214</v>
      </c>
      <c r="G74" s="3" t="s">
        <v>111</v>
      </c>
      <c r="H74" s="3" t="s">
        <v>239</v>
      </c>
      <c r="I74" s="16" t="s">
        <v>1519</v>
      </c>
      <c r="J74" s="3" t="s">
        <v>1019</v>
      </c>
      <c r="K74" s="12">
        <v>-150000</v>
      </c>
      <c r="L74" s="12">
        <v>0</v>
      </c>
      <c r="M74" s="22">
        <f>IF(Revenue9[[#This Row],[2019
 Total Budget]]=0,"",Revenue9[[#This Row],[2019
 YTD Activity
 Through March]]/Revenue9[[#This Row],[2019
 Total Budget]])</f>
        <v>0</v>
      </c>
      <c r="N74" s="12">
        <v>0</v>
      </c>
      <c r="O74" s="12">
        <v>-157741.64000000001</v>
      </c>
      <c r="P74" s="12">
        <v>0</v>
      </c>
      <c r="Q74" s="22">
        <f>IF(Revenue9[[#This Row],[2018
 Total Activity]]=0,"",Revenue9[[#This Row],[2018
 YTD Activity
 Through March]]/Revenue9[[#This Row],[2018
 Total Activity]])</f>
        <v>0</v>
      </c>
      <c r="R74" s="12">
        <v>-151000.70000000001</v>
      </c>
      <c r="S74" s="12">
        <v>0</v>
      </c>
      <c r="T74" s="22">
        <f>IF(Revenue9[[#This Row],[2017
 Total Activity]]=0,"",Revenue9[[#This Row],[2017
 YTD Activity
 Through March]]/Revenue9[[#This Row],[2017
 Total Activity]])</f>
        <v>0</v>
      </c>
      <c r="U74" s="4" t="s">
        <v>16</v>
      </c>
      <c r="V74" s="4" t="s">
        <v>16</v>
      </c>
    </row>
    <row r="75" spans="1:22" ht="11.1" customHeight="1" x14ac:dyDescent="0.2">
      <c r="A75" s="3" t="s">
        <v>17</v>
      </c>
      <c r="B75" s="3" t="s">
        <v>240</v>
      </c>
      <c r="C75" s="3" t="s">
        <v>241</v>
      </c>
      <c r="D75" s="3" t="s">
        <v>20</v>
      </c>
      <c r="E75" s="3" t="s">
        <v>21</v>
      </c>
      <c r="F75" s="3" t="s">
        <v>214</v>
      </c>
      <c r="G75" s="3" t="s">
        <v>242</v>
      </c>
      <c r="H75" s="3" t="s">
        <v>243</v>
      </c>
      <c r="I75" s="3" t="s">
        <v>1020</v>
      </c>
      <c r="J75" s="3" t="s">
        <v>1021</v>
      </c>
      <c r="K75" s="12">
        <v>-85000</v>
      </c>
      <c r="L75" s="12">
        <v>0</v>
      </c>
      <c r="M75" s="22">
        <f>IF(Revenue9[[#This Row],[2019
 Total Budget]]=0,"",Revenue9[[#This Row],[2019
 YTD Activity
 Through March]]/Revenue9[[#This Row],[2019
 Total Budget]])</f>
        <v>0</v>
      </c>
      <c r="N75" s="12">
        <v>0</v>
      </c>
      <c r="O75" s="12">
        <v>-14519.63</v>
      </c>
      <c r="P75" s="12">
        <v>-2558.25</v>
      </c>
      <c r="Q75" s="22">
        <f>IF(Revenue9[[#This Row],[2018
 Total Activity]]=0,"",Revenue9[[#This Row],[2018
 YTD Activity
 Through March]]/Revenue9[[#This Row],[2018
 Total Activity]])</f>
        <v>0.17619250628287361</v>
      </c>
      <c r="R75" s="12">
        <v>-7098.8</v>
      </c>
      <c r="S75" s="12">
        <v>-2106.42</v>
      </c>
      <c r="T75" s="22">
        <f>IF(Revenue9[[#This Row],[2017
 Total Activity]]=0,"",Revenue9[[#This Row],[2017
 YTD Activity
 Through March]]/Revenue9[[#This Row],[2017
 Total Activity]])</f>
        <v>0.29672902462388012</v>
      </c>
      <c r="U75" s="4" t="s">
        <v>16</v>
      </c>
      <c r="V75" s="4" t="s">
        <v>16</v>
      </c>
    </row>
    <row r="76" spans="1:22" ht="11.1" customHeight="1" x14ac:dyDescent="0.2">
      <c r="A76" s="3" t="s">
        <v>17</v>
      </c>
      <c r="B76" s="3" t="s">
        <v>244</v>
      </c>
      <c r="C76" s="3" t="s">
        <v>245</v>
      </c>
      <c r="D76" s="3" t="s">
        <v>20</v>
      </c>
      <c r="E76" s="3" t="s">
        <v>21</v>
      </c>
      <c r="F76" s="3" t="s">
        <v>214</v>
      </c>
      <c r="G76" s="3" t="s">
        <v>242</v>
      </c>
      <c r="H76" s="3" t="s">
        <v>246</v>
      </c>
      <c r="I76" s="3" t="s">
        <v>1020</v>
      </c>
      <c r="J76" s="3" t="s">
        <v>1021</v>
      </c>
      <c r="K76" s="12">
        <v>-46040</v>
      </c>
      <c r="L76" s="12">
        <v>-4400</v>
      </c>
      <c r="M76" s="22">
        <f>IF(Revenue9[[#This Row],[2019
 Total Budget]]=0,"",Revenue9[[#This Row],[2019
 YTD Activity
 Through March]]/Revenue9[[#This Row],[2019
 Total Budget]])</f>
        <v>9.556907037358818E-2</v>
      </c>
      <c r="N76" s="12">
        <v>0</v>
      </c>
      <c r="O76" s="12">
        <v>-45140.6</v>
      </c>
      <c r="P76" s="12">
        <v>-14714.38</v>
      </c>
      <c r="Q76" s="22">
        <f>IF(Revenue9[[#This Row],[2018
 Total Activity]]=0,"",Revenue9[[#This Row],[2018
 YTD Activity
 Through March]]/Revenue9[[#This Row],[2018
 Total Activity]])</f>
        <v>0.32596775408390671</v>
      </c>
      <c r="R76" s="12">
        <v>-35006.31</v>
      </c>
      <c r="S76" s="12">
        <v>-4400</v>
      </c>
      <c r="T76" s="22">
        <f>IF(Revenue9[[#This Row],[2017
 Total Activity]]=0,"",Revenue9[[#This Row],[2017
 YTD Activity
 Through March]]/Revenue9[[#This Row],[2017
 Total Activity]])</f>
        <v>0.12569162530983702</v>
      </c>
      <c r="U76" s="4" t="s">
        <v>16</v>
      </c>
      <c r="V76" s="4" t="s">
        <v>16</v>
      </c>
    </row>
    <row r="77" spans="1:22" ht="11.1" customHeight="1" x14ac:dyDescent="0.2">
      <c r="A77" s="3" t="s">
        <v>17</v>
      </c>
      <c r="B77" s="3" t="s">
        <v>247</v>
      </c>
      <c r="C77" s="3" t="s">
        <v>248</v>
      </c>
      <c r="D77" s="3" t="s">
        <v>20</v>
      </c>
      <c r="E77" s="3" t="s">
        <v>21</v>
      </c>
      <c r="F77" s="3" t="s">
        <v>214</v>
      </c>
      <c r="G77" s="3" t="s">
        <v>249</v>
      </c>
      <c r="H77" s="3" t="s">
        <v>250</v>
      </c>
      <c r="I77" s="16" t="s">
        <v>1514</v>
      </c>
      <c r="J77" s="16" t="s">
        <v>1515</v>
      </c>
      <c r="K77" s="12">
        <v>0</v>
      </c>
      <c r="L77" s="12">
        <v>0</v>
      </c>
      <c r="M77" s="22" t="str">
        <f>IF(Revenue9[[#This Row],[2019
 Total Budget]]=0,"",Revenue9[[#This Row],[2019
 YTD Activity
 Through March]]/Revenue9[[#This Row],[2019
 Total Budget]])</f>
        <v/>
      </c>
      <c r="N77" s="12">
        <v>0</v>
      </c>
      <c r="O77" s="12">
        <v>0</v>
      </c>
      <c r="P77" s="12">
        <v>0</v>
      </c>
      <c r="Q77" s="22" t="str">
        <f>IF(Revenue9[[#This Row],[2018
 Total Activity]]=0,"",Revenue9[[#This Row],[2018
 YTD Activity
 Through March]]/Revenue9[[#This Row],[2018
 Total Activity]])</f>
        <v/>
      </c>
      <c r="R77" s="12">
        <v>0</v>
      </c>
      <c r="S77" s="12">
        <v>0</v>
      </c>
      <c r="T77" s="22" t="str">
        <f>IF(Revenue9[[#This Row],[2017
 Total Activity]]=0,"",Revenue9[[#This Row],[2017
 YTD Activity
 Through March]]/Revenue9[[#This Row],[2017
 Total Activity]])</f>
        <v/>
      </c>
      <c r="U77" s="4" t="s">
        <v>16</v>
      </c>
      <c r="V77" s="4" t="s">
        <v>16</v>
      </c>
    </row>
    <row r="78" spans="1:22" ht="11.1" customHeight="1" x14ac:dyDescent="0.2">
      <c r="A78" s="3" t="s">
        <v>17</v>
      </c>
      <c r="B78" s="3" t="s">
        <v>251</v>
      </c>
      <c r="C78" s="3" t="s">
        <v>252</v>
      </c>
      <c r="D78" s="3" t="s">
        <v>20</v>
      </c>
      <c r="E78" s="3" t="s">
        <v>21</v>
      </c>
      <c r="F78" s="3" t="s">
        <v>214</v>
      </c>
      <c r="G78" s="3" t="s">
        <v>249</v>
      </c>
      <c r="H78" s="3" t="s">
        <v>253</v>
      </c>
      <c r="I78" s="16" t="s">
        <v>1517</v>
      </c>
      <c r="J78" s="16" t="s">
        <v>1515</v>
      </c>
      <c r="K78" s="12">
        <v>0</v>
      </c>
      <c r="L78" s="12">
        <v>0</v>
      </c>
      <c r="M78" s="22" t="str">
        <f>IF(Revenue9[[#This Row],[2019
 Total Budget]]=0,"",Revenue9[[#This Row],[2019
 YTD Activity
 Through March]]/Revenue9[[#This Row],[2019
 Total Budget]])</f>
        <v/>
      </c>
      <c r="N78" s="12">
        <v>0</v>
      </c>
      <c r="O78" s="12">
        <v>0</v>
      </c>
      <c r="P78" s="12">
        <v>0</v>
      </c>
      <c r="Q78" s="22" t="str">
        <f>IF(Revenue9[[#This Row],[2018
 Total Activity]]=0,"",Revenue9[[#This Row],[2018
 YTD Activity
 Through March]]/Revenue9[[#This Row],[2018
 Total Activity]])</f>
        <v/>
      </c>
      <c r="R78" s="12">
        <v>0</v>
      </c>
      <c r="S78" s="12">
        <v>0</v>
      </c>
      <c r="T78" s="22" t="str">
        <f>IF(Revenue9[[#This Row],[2017
 Total Activity]]=0,"",Revenue9[[#This Row],[2017
 YTD Activity
 Through March]]/Revenue9[[#This Row],[2017
 Total Activity]])</f>
        <v/>
      </c>
      <c r="U78" s="4" t="s">
        <v>16</v>
      </c>
      <c r="V78" s="4" t="s">
        <v>16</v>
      </c>
    </row>
    <row r="79" spans="1:22" ht="11.1" customHeight="1" x14ac:dyDescent="0.2">
      <c r="A79" s="3" t="s">
        <v>17</v>
      </c>
      <c r="B79" s="3" t="s">
        <v>254</v>
      </c>
      <c r="C79" s="3" t="s">
        <v>255</v>
      </c>
      <c r="D79" s="3" t="s">
        <v>20</v>
      </c>
      <c r="E79" s="3" t="s">
        <v>21</v>
      </c>
      <c r="F79" s="3" t="s">
        <v>214</v>
      </c>
      <c r="G79" s="3" t="s">
        <v>249</v>
      </c>
      <c r="H79" s="3" t="s">
        <v>256</v>
      </c>
      <c r="I79" s="16" t="s">
        <v>1517</v>
      </c>
      <c r="J79" s="16" t="s">
        <v>1515</v>
      </c>
      <c r="K79" s="12">
        <v>0</v>
      </c>
      <c r="L79" s="12">
        <v>0</v>
      </c>
      <c r="M79" s="22" t="str">
        <f>IF(Revenue9[[#This Row],[2019
 Total Budget]]=0,"",Revenue9[[#This Row],[2019
 YTD Activity
 Through March]]/Revenue9[[#This Row],[2019
 Total Budget]])</f>
        <v/>
      </c>
      <c r="N79" s="12">
        <v>0</v>
      </c>
      <c r="O79" s="12">
        <v>0</v>
      </c>
      <c r="P79" s="12">
        <v>0</v>
      </c>
      <c r="Q79" s="22" t="str">
        <f>IF(Revenue9[[#This Row],[2018
 Total Activity]]=0,"",Revenue9[[#This Row],[2018
 YTD Activity
 Through March]]/Revenue9[[#This Row],[2018
 Total Activity]])</f>
        <v/>
      </c>
      <c r="R79" s="12">
        <v>0</v>
      </c>
      <c r="S79" s="12">
        <v>0</v>
      </c>
      <c r="T79" s="22" t="str">
        <f>IF(Revenue9[[#This Row],[2017
 Total Activity]]=0,"",Revenue9[[#This Row],[2017
 YTD Activity
 Through March]]/Revenue9[[#This Row],[2017
 Total Activity]])</f>
        <v/>
      </c>
      <c r="U79" s="4" t="s">
        <v>16</v>
      </c>
      <c r="V79" s="4" t="s">
        <v>16</v>
      </c>
    </row>
    <row r="80" spans="1:22" ht="11.1" customHeight="1" x14ac:dyDescent="0.2">
      <c r="A80" s="3" t="s">
        <v>17</v>
      </c>
      <c r="B80" s="3" t="s">
        <v>257</v>
      </c>
      <c r="C80" s="3" t="s">
        <v>258</v>
      </c>
      <c r="D80" s="3" t="s">
        <v>20</v>
      </c>
      <c r="E80" s="3" t="s">
        <v>21</v>
      </c>
      <c r="F80" s="3" t="s">
        <v>214</v>
      </c>
      <c r="G80" s="3" t="s">
        <v>259</v>
      </c>
      <c r="H80" s="3" t="s">
        <v>260</v>
      </c>
      <c r="I80" s="16" t="s">
        <v>1518</v>
      </c>
      <c r="J80" s="3" t="s">
        <v>1004</v>
      </c>
      <c r="K80" s="12">
        <v>0</v>
      </c>
      <c r="L80" s="12">
        <v>-5689.83</v>
      </c>
      <c r="M80" s="22" t="str">
        <f>IF(Revenue9[[#This Row],[2019
 Total Budget]]=0,"",Revenue9[[#This Row],[2019
 YTD Activity
 Through March]]/Revenue9[[#This Row],[2019
 Total Budget]])</f>
        <v/>
      </c>
      <c r="N80" s="12">
        <v>0</v>
      </c>
      <c r="O80" s="12">
        <v>-786.2</v>
      </c>
      <c r="P80" s="12">
        <v>0</v>
      </c>
      <c r="Q80" s="22">
        <f>IF(Revenue9[[#This Row],[2018
 Total Activity]]=0,"",Revenue9[[#This Row],[2018
 YTD Activity
 Through March]]/Revenue9[[#This Row],[2018
 Total Activity]])</f>
        <v>0</v>
      </c>
      <c r="R80" s="12">
        <v>-7.63</v>
      </c>
      <c r="S80" s="12">
        <v>0</v>
      </c>
      <c r="T80" s="22">
        <f>IF(Revenue9[[#This Row],[2017
 Total Activity]]=0,"",Revenue9[[#This Row],[2017
 YTD Activity
 Through March]]/Revenue9[[#This Row],[2017
 Total Activity]])</f>
        <v>0</v>
      </c>
      <c r="U80" s="4" t="s">
        <v>16</v>
      </c>
      <c r="V80" s="4" t="s">
        <v>16</v>
      </c>
    </row>
    <row r="81" spans="1:22" ht="11.1" customHeight="1" x14ac:dyDescent="0.2">
      <c r="A81" s="3" t="s">
        <v>17</v>
      </c>
      <c r="B81" s="3" t="s">
        <v>261</v>
      </c>
      <c r="C81" s="3" t="s">
        <v>262</v>
      </c>
      <c r="D81" s="3" t="s">
        <v>20</v>
      </c>
      <c r="E81" s="3" t="s">
        <v>21</v>
      </c>
      <c r="F81" s="3" t="s">
        <v>214</v>
      </c>
      <c r="G81" s="3" t="s">
        <v>259</v>
      </c>
      <c r="H81" s="3" t="s">
        <v>51</v>
      </c>
      <c r="I81" s="16" t="s">
        <v>1518</v>
      </c>
      <c r="J81" s="3" t="s">
        <v>1004</v>
      </c>
      <c r="K81" s="12">
        <v>0</v>
      </c>
      <c r="L81" s="12">
        <v>0</v>
      </c>
      <c r="M81" s="22" t="str">
        <f>IF(Revenue9[[#This Row],[2019
 Total Budget]]=0,"",Revenue9[[#This Row],[2019
 YTD Activity
 Through March]]/Revenue9[[#This Row],[2019
 Total Budget]])</f>
        <v/>
      </c>
      <c r="N81" s="12">
        <v>0</v>
      </c>
      <c r="O81" s="12">
        <v>0</v>
      </c>
      <c r="P81" s="12">
        <v>0</v>
      </c>
      <c r="Q81" s="22" t="str">
        <f>IF(Revenue9[[#This Row],[2018
 Total Activity]]=0,"",Revenue9[[#This Row],[2018
 YTD Activity
 Through March]]/Revenue9[[#This Row],[2018
 Total Activity]])</f>
        <v/>
      </c>
      <c r="R81" s="12">
        <v>0</v>
      </c>
      <c r="S81" s="12">
        <v>0</v>
      </c>
      <c r="T81" s="22" t="str">
        <f>IF(Revenue9[[#This Row],[2017
 Total Activity]]=0,"",Revenue9[[#This Row],[2017
 YTD Activity
 Through March]]/Revenue9[[#This Row],[2017
 Total Activity]])</f>
        <v/>
      </c>
      <c r="U81" s="4" t="s">
        <v>16</v>
      </c>
      <c r="V81" s="4" t="s">
        <v>16</v>
      </c>
    </row>
    <row r="82" spans="1:22" ht="11.1" customHeight="1" x14ac:dyDescent="0.2">
      <c r="A82" s="3" t="s">
        <v>17</v>
      </c>
      <c r="B82" s="3" t="s">
        <v>263</v>
      </c>
      <c r="C82" s="3" t="s">
        <v>264</v>
      </c>
      <c r="D82" s="3" t="s">
        <v>20</v>
      </c>
      <c r="E82" s="3" t="s">
        <v>21</v>
      </c>
      <c r="F82" s="3" t="s">
        <v>214</v>
      </c>
      <c r="G82" s="3" t="s">
        <v>259</v>
      </c>
      <c r="H82" s="3" t="s">
        <v>165</v>
      </c>
      <c r="I82" s="16" t="s">
        <v>1518</v>
      </c>
      <c r="J82" s="3" t="s">
        <v>1004</v>
      </c>
      <c r="K82" s="12">
        <v>-3181</v>
      </c>
      <c r="L82" s="12">
        <v>-421.31</v>
      </c>
      <c r="M82" s="22">
        <f>IF(Revenue9[[#This Row],[2019
 Total Budget]]=0,"",Revenue9[[#This Row],[2019
 YTD Activity
 Through March]]/Revenue9[[#This Row],[2019
 Total Budget]])</f>
        <v>0.13244577176988367</v>
      </c>
      <c r="N82" s="12">
        <v>0</v>
      </c>
      <c r="O82" s="12">
        <v>-1883.99</v>
      </c>
      <c r="P82" s="12">
        <v>-338.54</v>
      </c>
      <c r="Q82" s="22">
        <f>IF(Revenue9[[#This Row],[2018
 Total Activity]]=0,"",Revenue9[[#This Row],[2018
 YTD Activity
 Through March]]/Revenue9[[#This Row],[2018
 Total Activity]])</f>
        <v>0.17969309815869511</v>
      </c>
      <c r="R82" s="12">
        <v>-1153.56</v>
      </c>
      <c r="S82" s="12">
        <v>-144.51</v>
      </c>
      <c r="T82" s="22">
        <f>IF(Revenue9[[#This Row],[2017
 Total Activity]]=0,"",Revenue9[[#This Row],[2017
 YTD Activity
 Through March]]/Revenue9[[#This Row],[2017
 Total Activity]])</f>
        <v>0.12527306772079475</v>
      </c>
      <c r="U82" s="4" t="s">
        <v>16</v>
      </c>
      <c r="V82" s="4" t="s">
        <v>16</v>
      </c>
    </row>
    <row r="83" spans="1:22" ht="11.1" customHeight="1" x14ac:dyDescent="0.2">
      <c r="A83" s="3" t="s">
        <v>17</v>
      </c>
      <c r="B83" s="3" t="s">
        <v>265</v>
      </c>
      <c r="C83" s="3" t="s">
        <v>266</v>
      </c>
      <c r="D83" s="3" t="s">
        <v>20</v>
      </c>
      <c r="E83" s="3" t="s">
        <v>21</v>
      </c>
      <c r="F83" s="3" t="s">
        <v>214</v>
      </c>
      <c r="G83" s="3" t="s">
        <v>267</v>
      </c>
      <c r="H83" s="3" t="s">
        <v>268</v>
      </c>
      <c r="I83" s="3" t="s">
        <v>1007</v>
      </c>
      <c r="J83" s="3" t="s">
        <v>1008</v>
      </c>
      <c r="K83" s="12">
        <v>-1119304</v>
      </c>
      <c r="L83" s="12">
        <v>0</v>
      </c>
      <c r="M83" s="22">
        <f>IF(Revenue9[[#This Row],[2019
 Total Budget]]=0,"",Revenue9[[#This Row],[2019
 YTD Activity
 Through March]]/Revenue9[[#This Row],[2019
 Total Budget]])</f>
        <v>0</v>
      </c>
      <c r="N83" s="12">
        <v>0</v>
      </c>
      <c r="O83" s="12">
        <v>-1119304</v>
      </c>
      <c r="P83" s="12">
        <v>0</v>
      </c>
      <c r="Q83" s="22">
        <f>IF(Revenue9[[#This Row],[2018
 Total Activity]]=0,"",Revenue9[[#This Row],[2018
 YTD Activity
 Through March]]/Revenue9[[#This Row],[2018
 Total Activity]])</f>
        <v>0</v>
      </c>
      <c r="R83" s="12">
        <v>-1119304</v>
      </c>
      <c r="S83" s="12">
        <v>0</v>
      </c>
      <c r="T83" s="22">
        <f>IF(Revenue9[[#This Row],[2017
 Total Activity]]=0,"",Revenue9[[#This Row],[2017
 YTD Activity
 Through March]]/Revenue9[[#This Row],[2017
 Total Activity]])</f>
        <v>0</v>
      </c>
      <c r="U83" s="4" t="s">
        <v>16</v>
      </c>
      <c r="V83" s="4" t="s">
        <v>16</v>
      </c>
    </row>
    <row r="84" spans="1:22" ht="11.1" customHeight="1" x14ac:dyDescent="0.2">
      <c r="A84" s="3" t="s">
        <v>17</v>
      </c>
      <c r="B84" s="3" t="s">
        <v>269</v>
      </c>
      <c r="C84" s="3" t="s">
        <v>270</v>
      </c>
      <c r="D84" s="3" t="s">
        <v>20</v>
      </c>
      <c r="E84" s="3" t="s">
        <v>21</v>
      </c>
      <c r="F84" s="3" t="s">
        <v>214</v>
      </c>
      <c r="G84" s="3" t="s">
        <v>267</v>
      </c>
      <c r="H84" s="3" t="s">
        <v>271</v>
      </c>
      <c r="I84" s="3" t="s">
        <v>1007</v>
      </c>
      <c r="J84" s="3" t="s">
        <v>1008</v>
      </c>
      <c r="K84" s="12">
        <v>-195000</v>
      </c>
      <c r="L84" s="12">
        <v>0</v>
      </c>
      <c r="M84" s="22">
        <f>IF(Revenue9[[#This Row],[2019
 Total Budget]]=0,"",Revenue9[[#This Row],[2019
 YTD Activity
 Through March]]/Revenue9[[#This Row],[2019
 Total Budget]])</f>
        <v>0</v>
      </c>
      <c r="N84" s="12">
        <v>0</v>
      </c>
      <c r="O84" s="12">
        <v>-230918.37</v>
      </c>
      <c r="P84" s="12">
        <v>-96059.78</v>
      </c>
      <c r="Q84" s="22">
        <f>IF(Revenue9[[#This Row],[2018
 Total Activity]]=0,"",Revenue9[[#This Row],[2018
 YTD Activity
 Through March]]/Revenue9[[#This Row],[2018
 Total Activity]])</f>
        <v>0.41599020467709003</v>
      </c>
      <c r="R84" s="12">
        <v>-254907.55</v>
      </c>
      <c r="S84" s="12">
        <v>-159212.74</v>
      </c>
      <c r="T84" s="22">
        <f>IF(Revenue9[[#This Row],[2017
 Total Activity]]=0,"",Revenue9[[#This Row],[2017
 YTD Activity
 Through March]]/Revenue9[[#This Row],[2017
 Total Activity]])</f>
        <v>0.6245901308140932</v>
      </c>
      <c r="U84" s="4" t="s">
        <v>16</v>
      </c>
      <c r="V84" s="4" t="s">
        <v>16</v>
      </c>
    </row>
    <row r="85" spans="1:22" ht="11.1" customHeight="1" x14ac:dyDescent="0.2">
      <c r="A85" s="3" t="s">
        <v>17</v>
      </c>
      <c r="B85" s="3" t="s">
        <v>272</v>
      </c>
      <c r="C85" s="3" t="s">
        <v>273</v>
      </c>
      <c r="D85" s="3" t="s">
        <v>20</v>
      </c>
      <c r="E85" s="3" t="s">
        <v>21</v>
      </c>
      <c r="F85" s="3" t="s">
        <v>214</v>
      </c>
      <c r="G85" s="3" t="s">
        <v>274</v>
      </c>
      <c r="H85" s="3" t="s">
        <v>275</v>
      </c>
      <c r="I85" s="3" t="s">
        <v>1022</v>
      </c>
      <c r="J85" s="16" t="s">
        <v>1521</v>
      </c>
      <c r="K85" s="12">
        <v>-290000</v>
      </c>
      <c r="L85" s="12">
        <v>-72500</v>
      </c>
      <c r="M85" s="22">
        <f>IF(Revenue9[[#This Row],[2019
 Total Budget]]=0,"",Revenue9[[#This Row],[2019
 YTD Activity
 Through March]]/Revenue9[[#This Row],[2019
 Total Budget]])</f>
        <v>0.25</v>
      </c>
      <c r="N85" s="12">
        <v>0</v>
      </c>
      <c r="O85" s="12">
        <v>-290000</v>
      </c>
      <c r="P85" s="12">
        <v>-72500</v>
      </c>
      <c r="Q85" s="22">
        <f>IF(Revenue9[[#This Row],[2018
 Total Activity]]=0,"",Revenue9[[#This Row],[2018
 YTD Activity
 Through March]]/Revenue9[[#This Row],[2018
 Total Activity]])</f>
        <v>0.25</v>
      </c>
      <c r="R85" s="12">
        <v>-290000</v>
      </c>
      <c r="S85" s="12">
        <v>-72500</v>
      </c>
      <c r="T85" s="22">
        <f>IF(Revenue9[[#This Row],[2017
 Total Activity]]=0,"",Revenue9[[#This Row],[2017
 YTD Activity
 Through March]]/Revenue9[[#This Row],[2017
 Total Activity]])</f>
        <v>0.25</v>
      </c>
      <c r="U85" s="4" t="s">
        <v>16</v>
      </c>
      <c r="V85" s="4" t="s">
        <v>16</v>
      </c>
    </row>
    <row r="86" spans="1:22" ht="11.1" customHeight="1" x14ac:dyDescent="0.2">
      <c r="A86" s="3" t="s">
        <v>1023</v>
      </c>
      <c r="B86" s="3" t="s">
        <v>1024</v>
      </c>
      <c r="C86" s="3" t="s">
        <v>63</v>
      </c>
      <c r="D86" s="3" t="s">
        <v>20</v>
      </c>
      <c r="E86" s="3" t="s">
        <v>21</v>
      </c>
      <c r="F86" s="3" t="s">
        <v>22</v>
      </c>
      <c r="G86" s="3" t="s">
        <v>23</v>
      </c>
      <c r="H86" s="3" t="s">
        <v>64</v>
      </c>
      <c r="I86" s="3" t="s">
        <v>1007</v>
      </c>
      <c r="J86" s="3" t="s">
        <v>1008</v>
      </c>
      <c r="K86" s="12">
        <v>-25000</v>
      </c>
      <c r="L86" s="12">
        <v>0</v>
      </c>
      <c r="M86" s="22">
        <f>IF(Revenue9[[#This Row],[2019
 Total Budget]]=0,"",Revenue9[[#This Row],[2019
 YTD Activity
 Through March]]/Revenue9[[#This Row],[2019
 Total Budget]])</f>
        <v>0</v>
      </c>
      <c r="N86" s="12">
        <v>0</v>
      </c>
      <c r="O86" s="12">
        <v>0</v>
      </c>
      <c r="P86" s="12">
        <v>0</v>
      </c>
      <c r="Q86" s="22" t="str">
        <f>IF(Revenue9[[#This Row],[2018
 Total Activity]]=0,"",Revenue9[[#This Row],[2018
 YTD Activity
 Through March]]/Revenue9[[#This Row],[2018
 Total Activity]])</f>
        <v/>
      </c>
      <c r="R86" s="12">
        <v>0</v>
      </c>
      <c r="S86" s="12">
        <v>0</v>
      </c>
      <c r="T86" s="22" t="str">
        <f>IF(Revenue9[[#This Row],[2017
 Total Activity]]=0,"",Revenue9[[#This Row],[2017
 YTD Activity
 Through March]]/Revenue9[[#This Row],[2017
 Total Activity]])</f>
        <v/>
      </c>
      <c r="U86" s="4" t="s">
        <v>16</v>
      </c>
      <c r="V86" s="4" t="s">
        <v>16</v>
      </c>
    </row>
    <row r="87" spans="1:22" ht="11.1" customHeight="1" x14ac:dyDescent="0.2">
      <c r="A87" s="3" t="s">
        <v>1023</v>
      </c>
      <c r="B87" s="3" t="s">
        <v>1025</v>
      </c>
      <c r="C87" s="3" t="s">
        <v>1026</v>
      </c>
      <c r="D87" s="3" t="s">
        <v>20</v>
      </c>
      <c r="E87" s="3" t="s">
        <v>21</v>
      </c>
      <c r="F87" s="3" t="s">
        <v>22</v>
      </c>
      <c r="G87" s="3" t="s">
        <v>42</v>
      </c>
      <c r="H87" s="3" t="s">
        <v>51</v>
      </c>
      <c r="I87" s="16" t="s">
        <v>1518</v>
      </c>
      <c r="J87" s="3" t="s">
        <v>1004</v>
      </c>
      <c r="K87" s="12">
        <v>0</v>
      </c>
      <c r="L87" s="12">
        <v>0</v>
      </c>
      <c r="M87" s="22" t="str">
        <f>IF(Revenue9[[#This Row],[2019
 Total Budget]]=0,"",Revenue9[[#This Row],[2019
 YTD Activity
 Through March]]/Revenue9[[#This Row],[2019
 Total Budget]])</f>
        <v/>
      </c>
      <c r="N87" s="12">
        <v>0</v>
      </c>
      <c r="O87" s="12">
        <v>0</v>
      </c>
      <c r="P87" s="12">
        <v>0</v>
      </c>
      <c r="Q87" s="22" t="str">
        <f>IF(Revenue9[[#This Row],[2018
 Total Activity]]=0,"",Revenue9[[#This Row],[2018
 YTD Activity
 Through March]]/Revenue9[[#This Row],[2018
 Total Activity]])</f>
        <v/>
      </c>
      <c r="R87" s="12">
        <v>0</v>
      </c>
      <c r="S87" s="12">
        <v>0</v>
      </c>
      <c r="T87" s="22" t="str">
        <f>IF(Revenue9[[#This Row],[2017
 Total Activity]]=0,"",Revenue9[[#This Row],[2017
 YTD Activity
 Through March]]/Revenue9[[#This Row],[2017
 Total Activity]])</f>
        <v/>
      </c>
      <c r="U87" s="4" t="s">
        <v>16</v>
      </c>
      <c r="V87" s="4" t="s">
        <v>16</v>
      </c>
    </row>
    <row r="88" spans="1:22" ht="11.1" customHeight="1" x14ac:dyDescent="0.2">
      <c r="A88" s="3" t="s">
        <v>1023</v>
      </c>
      <c r="B88" s="3" t="s">
        <v>1027</v>
      </c>
      <c r="C88" s="3" t="s">
        <v>1028</v>
      </c>
      <c r="D88" s="3" t="s">
        <v>20</v>
      </c>
      <c r="E88" s="3" t="s">
        <v>21</v>
      </c>
      <c r="F88" s="3" t="s">
        <v>69</v>
      </c>
      <c r="G88" s="3" t="s">
        <v>38</v>
      </c>
      <c r="H88" s="3" t="s">
        <v>107</v>
      </c>
      <c r="I88" s="3" t="s">
        <v>1007</v>
      </c>
      <c r="J88" s="3" t="s">
        <v>1008</v>
      </c>
      <c r="K88" s="12">
        <v>0</v>
      </c>
      <c r="L88" s="12">
        <v>0</v>
      </c>
      <c r="M88" s="22" t="str">
        <f>IF(Revenue9[[#This Row],[2019
 Total Budget]]=0,"",Revenue9[[#This Row],[2019
 YTD Activity
 Through March]]/Revenue9[[#This Row],[2019
 Total Budget]])</f>
        <v/>
      </c>
      <c r="N88" s="12">
        <v>0</v>
      </c>
      <c r="O88" s="12">
        <v>0</v>
      </c>
      <c r="P88" s="12">
        <v>0</v>
      </c>
      <c r="Q88" s="22" t="str">
        <f>IF(Revenue9[[#This Row],[2018
 Total Activity]]=0,"",Revenue9[[#This Row],[2018
 YTD Activity
 Through March]]/Revenue9[[#This Row],[2018
 Total Activity]])</f>
        <v/>
      </c>
      <c r="R88" s="12">
        <v>0</v>
      </c>
      <c r="S88" s="12">
        <v>0</v>
      </c>
      <c r="T88" s="22" t="str">
        <f>IF(Revenue9[[#This Row],[2017
 Total Activity]]=0,"",Revenue9[[#This Row],[2017
 YTD Activity
 Through March]]/Revenue9[[#This Row],[2017
 Total Activity]])</f>
        <v/>
      </c>
      <c r="U88" s="4" t="s">
        <v>16</v>
      </c>
      <c r="V88" s="4" t="s">
        <v>16</v>
      </c>
    </row>
    <row r="89" spans="1:22" ht="11.1" customHeight="1" x14ac:dyDescent="0.2">
      <c r="A89" s="3" t="s">
        <v>1023</v>
      </c>
      <c r="B89" s="3" t="s">
        <v>1029</v>
      </c>
      <c r="C89" s="3" t="s">
        <v>1030</v>
      </c>
      <c r="D89" s="3" t="s">
        <v>20</v>
      </c>
      <c r="E89" s="3" t="s">
        <v>21</v>
      </c>
      <c r="F89" s="3" t="s">
        <v>69</v>
      </c>
      <c r="G89" s="3" t="s">
        <v>114</v>
      </c>
      <c r="H89" s="3" t="s">
        <v>107</v>
      </c>
      <c r="I89" s="3" t="s">
        <v>1007</v>
      </c>
      <c r="J89" s="3" t="s">
        <v>1008</v>
      </c>
      <c r="K89" s="12">
        <v>-50000</v>
      </c>
      <c r="L89" s="12">
        <v>0</v>
      </c>
      <c r="M89" s="22">
        <f>IF(Revenue9[[#This Row],[2019
 Total Budget]]=0,"",Revenue9[[#This Row],[2019
 YTD Activity
 Through March]]/Revenue9[[#This Row],[2019
 Total Budget]])</f>
        <v>0</v>
      </c>
      <c r="N89" s="12">
        <v>0</v>
      </c>
      <c r="O89" s="12">
        <v>0</v>
      </c>
      <c r="P89" s="12">
        <v>0</v>
      </c>
      <c r="Q89" s="22" t="str">
        <f>IF(Revenue9[[#This Row],[2018
 Total Activity]]=0,"",Revenue9[[#This Row],[2018
 YTD Activity
 Through March]]/Revenue9[[#This Row],[2018
 Total Activity]])</f>
        <v/>
      </c>
      <c r="R89" s="12">
        <v>0</v>
      </c>
      <c r="S89" s="12">
        <v>0</v>
      </c>
      <c r="T89" s="22" t="str">
        <f>IF(Revenue9[[#This Row],[2017
 Total Activity]]=0,"",Revenue9[[#This Row],[2017
 YTD Activity
 Through March]]/Revenue9[[#This Row],[2017
 Total Activity]])</f>
        <v/>
      </c>
      <c r="U89" s="4" t="s">
        <v>16</v>
      </c>
      <c r="V89" s="4" t="s">
        <v>16</v>
      </c>
    </row>
    <row r="90" spans="1:22" ht="11.1" customHeight="1" x14ac:dyDescent="0.2">
      <c r="A90" s="3" t="s">
        <v>1023</v>
      </c>
      <c r="B90" s="3" t="s">
        <v>1031</v>
      </c>
      <c r="C90" s="3" t="s">
        <v>1032</v>
      </c>
      <c r="D90" s="3" t="s">
        <v>20</v>
      </c>
      <c r="E90" s="3" t="s">
        <v>21</v>
      </c>
      <c r="F90" s="3" t="s">
        <v>137</v>
      </c>
      <c r="G90" s="3" t="s">
        <v>42</v>
      </c>
      <c r="H90" s="3" t="s">
        <v>51</v>
      </c>
      <c r="I90" s="16" t="s">
        <v>1518</v>
      </c>
      <c r="J90" s="3" t="s">
        <v>1004</v>
      </c>
      <c r="K90" s="12">
        <v>0</v>
      </c>
      <c r="L90" s="12">
        <v>0</v>
      </c>
      <c r="M90" s="22" t="str">
        <f>IF(Revenue9[[#This Row],[2019
 Total Budget]]=0,"",Revenue9[[#This Row],[2019
 YTD Activity
 Through March]]/Revenue9[[#This Row],[2019
 Total Budget]])</f>
        <v/>
      </c>
      <c r="N90" s="12">
        <v>0</v>
      </c>
      <c r="O90" s="12">
        <v>0</v>
      </c>
      <c r="P90" s="12">
        <v>0</v>
      </c>
      <c r="Q90" s="22" t="str">
        <f>IF(Revenue9[[#This Row],[2018
 Total Activity]]=0,"",Revenue9[[#This Row],[2018
 YTD Activity
 Through March]]/Revenue9[[#This Row],[2018
 Total Activity]])</f>
        <v/>
      </c>
      <c r="R90" s="12">
        <v>0</v>
      </c>
      <c r="S90" s="12">
        <v>0</v>
      </c>
      <c r="T90" s="22" t="str">
        <f>IF(Revenue9[[#This Row],[2017
 Total Activity]]=0,"",Revenue9[[#This Row],[2017
 YTD Activity
 Through March]]/Revenue9[[#This Row],[2017
 Total Activity]])</f>
        <v/>
      </c>
      <c r="U90" s="4" t="s">
        <v>16</v>
      </c>
      <c r="V90" s="4" t="s">
        <v>16</v>
      </c>
    </row>
    <row r="91" spans="1:22" ht="11.1" customHeight="1" x14ac:dyDescent="0.2">
      <c r="A91" s="3" t="s">
        <v>1023</v>
      </c>
      <c r="B91" s="3" t="s">
        <v>1033</v>
      </c>
      <c r="C91" s="3" t="s">
        <v>1034</v>
      </c>
      <c r="D91" s="3" t="s">
        <v>20</v>
      </c>
      <c r="E91" s="3" t="s">
        <v>21</v>
      </c>
      <c r="F91" s="3" t="s">
        <v>137</v>
      </c>
      <c r="G91" s="3" t="s">
        <v>42</v>
      </c>
      <c r="H91" s="3" t="s">
        <v>148</v>
      </c>
      <c r="I91" s="3" t="s">
        <v>1007</v>
      </c>
      <c r="J91" s="3" t="s">
        <v>1008</v>
      </c>
      <c r="K91" s="12">
        <v>-212635</v>
      </c>
      <c r="L91" s="12">
        <v>0</v>
      </c>
      <c r="M91" s="22">
        <f>IF(Revenue9[[#This Row],[2019
 Total Budget]]=0,"",Revenue9[[#This Row],[2019
 YTD Activity
 Through March]]/Revenue9[[#This Row],[2019
 Total Budget]])</f>
        <v>0</v>
      </c>
      <c r="N91" s="12">
        <v>0</v>
      </c>
      <c r="O91" s="12">
        <v>-305349.09999999998</v>
      </c>
      <c r="P91" s="12">
        <v>0</v>
      </c>
      <c r="Q91" s="22">
        <f>IF(Revenue9[[#This Row],[2018
 Total Activity]]=0,"",Revenue9[[#This Row],[2018
 YTD Activity
 Through March]]/Revenue9[[#This Row],[2018
 Total Activity]])</f>
        <v>0</v>
      </c>
      <c r="R91" s="12">
        <v>-169666.1</v>
      </c>
      <c r="S91" s="12">
        <v>597.55999999999995</v>
      </c>
      <c r="T91" s="22">
        <f>IF(Revenue9[[#This Row],[2017
 Total Activity]]=0,"",Revenue9[[#This Row],[2017
 YTD Activity
 Through March]]/Revenue9[[#This Row],[2017
 Total Activity]])</f>
        <v>-3.5219763995282495E-3</v>
      </c>
      <c r="U91" s="4" t="s">
        <v>16</v>
      </c>
      <c r="V91" s="4" t="s">
        <v>16</v>
      </c>
    </row>
    <row r="92" spans="1:22" ht="11.1" customHeight="1" x14ac:dyDescent="0.2">
      <c r="A92" s="3" t="s">
        <v>1023</v>
      </c>
      <c r="B92" s="3" t="s">
        <v>1035</v>
      </c>
      <c r="C92" s="3" t="s">
        <v>1036</v>
      </c>
      <c r="D92" s="3" t="s">
        <v>20</v>
      </c>
      <c r="E92" s="3" t="s">
        <v>21</v>
      </c>
      <c r="F92" s="3" t="s">
        <v>137</v>
      </c>
      <c r="G92" s="3" t="s">
        <v>42</v>
      </c>
      <c r="H92" s="3" t="s">
        <v>1037</v>
      </c>
      <c r="I92" s="3" t="s">
        <v>1007</v>
      </c>
      <c r="J92" s="3" t="s">
        <v>1008</v>
      </c>
      <c r="K92" s="12">
        <v>0</v>
      </c>
      <c r="L92" s="12">
        <v>0</v>
      </c>
      <c r="M92" s="22" t="str">
        <f>IF(Revenue9[[#This Row],[2019
 Total Budget]]=0,"",Revenue9[[#This Row],[2019
 YTD Activity
 Through March]]/Revenue9[[#This Row],[2019
 Total Budget]])</f>
        <v/>
      </c>
      <c r="N92" s="12">
        <v>0</v>
      </c>
      <c r="O92" s="12">
        <v>0</v>
      </c>
      <c r="P92" s="12">
        <v>0</v>
      </c>
      <c r="Q92" s="22" t="str">
        <f>IF(Revenue9[[#This Row],[2018
 Total Activity]]=0,"",Revenue9[[#This Row],[2018
 YTD Activity
 Through March]]/Revenue9[[#This Row],[2018
 Total Activity]])</f>
        <v/>
      </c>
      <c r="R92" s="12">
        <v>0</v>
      </c>
      <c r="S92" s="12">
        <v>0</v>
      </c>
      <c r="T92" s="22" t="str">
        <f>IF(Revenue9[[#This Row],[2017
 Total Activity]]=0,"",Revenue9[[#This Row],[2017
 YTD Activity
 Through March]]/Revenue9[[#This Row],[2017
 Total Activity]])</f>
        <v/>
      </c>
      <c r="U92" s="4" t="s">
        <v>16</v>
      </c>
      <c r="V92" s="4" t="s">
        <v>16</v>
      </c>
    </row>
    <row r="93" spans="1:22" ht="11.1" customHeight="1" x14ac:dyDescent="0.2">
      <c r="A93" s="3" t="s">
        <v>1023</v>
      </c>
      <c r="B93" s="3" t="s">
        <v>1038</v>
      </c>
      <c r="C93" s="3" t="s">
        <v>1039</v>
      </c>
      <c r="D93" s="3" t="s">
        <v>20</v>
      </c>
      <c r="E93" s="3" t="s">
        <v>21</v>
      </c>
      <c r="F93" s="3" t="s">
        <v>154</v>
      </c>
      <c r="G93" s="3" t="s">
        <v>42</v>
      </c>
      <c r="H93" s="3" t="s">
        <v>160</v>
      </c>
      <c r="I93" s="3" t="s">
        <v>1000</v>
      </c>
      <c r="J93" s="3" t="s">
        <v>1001</v>
      </c>
      <c r="K93" s="12">
        <v>-23000</v>
      </c>
      <c r="L93" s="12">
        <v>0</v>
      </c>
      <c r="M93" s="22">
        <f>IF(Revenue9[[#This Row],[2019
 Total Budget]]=0,"",Revenue9[[#This Row],[2019
 YTD Activity
 Through March]]/Revenue9[[#This Row],[2019
 Total Budget]])</f>
        <v>0</v>
      </c>
      <c r="N93" s="12">
        <v>0</v>
      </c>
      <c r="O93" s="12">
        <v>-30000</v>
      </c>
      <c r="P93" s="12">
        <v>0</v>
      </c>
      <c r="Q93" s="22">
        <f>IF(Revenue9[[#This Row],[2018
 Total Activity]]=0,"",Revenue9[[#This Row],[2018
 YTD Activity
 Through March]]/Revenue9[[#This Row],[2018
 Total Activity]])</f>
        <v>0</v>
      </c>
      <c r="R93" s="12">
        <v>0</v>
      </c>
      <c r="S93" s="12">
        <v>0</v>
      </c>
      <c r="T93" s="22" t="str">
        <f>IF(Revenue9[[#This Row],[2017
 Total Activity]]=0,"",Revenue9[[#This Row],[2017
 YTD Activity
 Through March]]/Revenue9[[#This Row],[2017
 Total Activity]])</f>
        <v/>
      </c>
      <c r="U93" s="4" t="s">
        <v>16</v>
      </c>
      <c r="V93" s="4" t="s">
        <v>16</v>
      </c>
    </row>
    <row r="94" spans="1:22" ht="11.1" customHeight="1" x14ac:dyDescent="0.2">
      <c r="A94" s="3" t="s">
        <v>1023</v>
      </c>
      <c r="B94" s="3" t="s">
        <v>1040</v>
      </c>
      <c r="C94" s="3" t="s">
        <v>1041</v>
      </c>
      <c r="D94" s="3" t="s">
        <v>20</v>
      </c>
      <c r="E94" s="3" t="s">
        <v>21</v>
      </c>
      <c r="F94" s="3" t="s">
        <v>154</v>
      </c>
      <c r="G94" s="3" t="s">
        <v>42</v>
      </c>
      <c r="H94" s="3" t="s">
        <v>51</v>
      </c>
      <c r="I94" s="16" t="s">
        <v>1518</v>
      </c>
      <c r="J94" s="3" t="s">
        <v>1004</v>
      </c>
      <c r="K94" s="12">
        <v>-51582</v>
      </c>
      <c r="L94" s="12">
        <v>0</v>
      </c>
      <c r="M94" s="22">
        <f>IF(Revenue9[[#This Row],[2019
 Total Budget]]=0,"",Revenue9[[#This Row],[2019
 YTD Activity
 Through March]]/Revenue9[[#This Row],[2019
 Total Budget]])</f>
        <v>0</v>
      </c>
      <c r="N94" s="12">
        <v>0</v>
      </c>
      <c r="O94" s="12">
        <v>-14249.58</v>
      </c>
      <c r="P94" s="12">
        <v>0</v>
      </c>
      <c r="Q94" s="22">
        <f>IF(Revenue9[[#This Row],[2018
 Total Activity]]=0,"",Revenue9[[#This Row],[2018
 YTD Activity
 Through March]]/Revenue9[[#This Row],[2018
 Total Activity]])</f>
        <v>0</v>
      </c>
      <c r="R94" s="12">
        <v>0</v>
      </c>
      <c r="S94" s="12">
        <v>0</v>
      </c>
      <c r="T94" s="22" t="str">
        <f>IF(Revenue9[[#This Row],[2017
 Total Activity]]=0,"",Revenue9[[#This Row],[2017
 YTD Activity
 Through March]]/Revenue9[[#This Row],[2017
 Total Activity]])</f>
        <v/>
      </c>
      <c r="U94" s="4" t="s">
        <v>16</v>
      </c>
      <c r="V94" s="4" t="s">
        <v>16</v>
      </c>
    </row>
    <row r="95" spans="1:22" ht="11.1" customHeight="1" x14ac:dyDescent="0.2">
      <c r="A95" s="3" t="s">
        <v>1023</v>
      </c>
      <c r="B95" s="3" t="s">
        <v>1042</v>
      </c>
      <c r="C95" s="3" t="s">
        <v>1043</v>
      </c>
      <c r="D95" s="3" t="s">
        <v>20</v>
      </c>
      <c r="E95" s="3" t="s">
        <v>21</v>
      </c>
      <c r="F95" s="3" t="s">
        <v>154</v>
      </c>
      <c r="G95" s="3" t="s">
        <v>42</v>
      </c>
      <c r="H95" s="3" t="s">
        <v>1044</v>
      </c>
      <c r="I95" s="3" t="s">
        <v>1007</v>
      </c>
      <c r="J95" s="3" t="s">
        <v>1008</v>
      </c>
      <c r="K95" s="12">
        <v>0</v>
      </c>
      <c r="L95" s="12">
        <v>0</v>
      </c>
      <c r="M95" s="22" t="str">
        <f>IF(Revenue9[[#This Row],[2019
 Total Budget]]=0,"",Revenue9[[#This Row],[2019
 YTD Activity
 Through March]]/Revenue9[[#This Row],[2019
 Total Budget]])</f>
        <v/>
      </c>
      <c r="N95" s="12">
        <v>0</v>
      </c>
      <c r="O95" s="12">
        <v>0</v>
      </c>
      <c r="P95" s="12">
        <v>0</v>
      </c>
      <c r="Q95" s="22" t="str">
        <f>IF(Revenue9[[#This Row],[2018
 Total Activity]]=0,"",Revenue9[[#This Row],[2018
 YTD Activity
 Through March]]/Revenue9[[#This Row],[2018
 Total Activity]])</f>
        <v/>
      </c>
      <c r="R95" s="12">
        <v>0</v>
      </c>
      <c r="S95" s="12">
        <v>0</v>
      </c>
      <c r="T95" s="22" t="str">
        <f>IF(Revenue9[[#This Row],[2017
 Total Activity]]=0,"",Revenue9[[#This Row],[2017
 YTD Activity
 Through March]]/Revenue9[[#This Row],[2017
 Total Activity]])</f>
        <v/>
      </c>
      <c r="U95" s="4" t="s">
        <v>16</v>
      </c>
      <c r="V95" s="4" t="s">
        <v>16</v>
      </c>
    </row>
    <row r="96" spans="1:22" ht="11.1" customHeight="1" x14ac:dyDescent="0.2">
      <c r="A96" s="3" t="s">
        <v>1023</v>
      </c>
      <c r="B96" s="3" t="s">
        <v>1045</v>
      </c>
      <c r="C96" s="3" t="s">
        <v>1046</v>
      </c>
      <c r="D96" s="3" t="s">
        <v>20</v>
      </c>
      <c r="E96" s="3" t="s">
        <v>21</v>
      </c>
      <c r="F96" s="3" t="s">
        <v>195</v>
      </c>
      <c r="G96" s="3" t="s">
        <v>42</v>
      </c>
      <c r="H96" s="3" t="s">
        <v>686</v>
      </c>
      <c r="I96" s="3" t="s">
        <v>1007</v>
      </c>
      <c r="J96" s="3" t="s">
        <v>1008</v>
      </c>
      <c r="K96" s="12">
        <v>0</v>
      </c>
      <c r="L96" s="12">
        <v>0</v>
      </c>
      <c r="M96" s="22" t="str">
        <f>IF(Revenue9[[#This Row],[2019
 Total Budget]]=0,"",Revenue9[[#This Row],[2019
 YTD Activity
 Through March]]/Revenue9[[#This Row],[2019
 Total Budget]])</f>
        <v/>
      </c>
      <c r="N96" s="12">
        <v>0</v>
      </c>
      <c r="O96" s="12">
        <v>0</v>
      </c>
      <c r="P96" s="12">
        <v>0</v>
      </c>
      <c r="Q96" s="22" t="str">
        <f>IF(Revenue9[[#This Row],[2018
 Total Activity]]=0,"",Revenue9[[#This Row],[2018
 YTD Activity
 Through March]]/Revenue9[[#This Row],[2018
 Total Activity]])</f>
        <v/>
      </c>
      <c r="R96" s="12">
        <v>0</v>
      </c>
      <c r="S96" s="12">
        <v>0</v>
      </c>
      <c r="T96" s="22" t="str">
        <f>IF(Revenue9[[#This Row],[2017
 Total Activity]]=0,"",Revenue9[[#This Row],[2017
 YTD Activity
 Through March]]/Revenue9[[#This Row],[2017
 Total Activity]])</f>
        <v/>
      </c>
      <c r="U96" s="4" t="s">
        <v>16</v>
      </c>
      <c r="V96" s="4" t="s">
        <v>16</v>
      </c>
    </row>
    <row r="97" spans="1:22" ht="11.1" customHeight="1" x14ac:dyDescent="0.2">
      <c r="A97" s="3" t="s">
        <v>1023</v>
      </c>
      <c r="B97" s="3" t="s">
        <v>1047</v>
      </c>
      <c r="C97" s="3" t="s">
        <v>1048</v>
      </c>
      <c r="D97" s="3" t="s">
        <v>20</v>
      </c>
      <c r="E97" s="3" t="s">
        <v>21</v>
      </c>
      <c r="F97" s="3" t="s">
        <v>214</v>
      </c>
      <c r="G97" s="3" t="s">
        <v>274</v>
      </c>
      <c r="H97" s="3" t="s">
        <v>275</v>
      </c>
      <c r="I97" s="3" t="s">
        <v>1022</v>
      </c>
      <c r="J97" s="16" t="s">
        <v>1521</v>
      </c>
      <c r="K97" s="12">
        <v>-20000</v>
      </c>
      <c r="L97" s="12">
        <v>0</v>
      </c>
      <c r="M97" s="22">
        <f>IF(Revenue9[[#This Row],[2019
 Total Budget]]=0,"",Revenue9[[#This Row],[2019
 YTD Activity
 Through March]]/Revenue9[[#This Row],[2019
 Total Budget]])</f>
        <v>0</v>
      </c>
      <c r="N97" s="12">
        <v>0</v>
      </c>
      <c r="O97" s="12">
        <v>-30000</v>
      </c>
      <c r="P97" s="12">
        <v>0</v>
      </c>
      <c r="Q97" s="22">
        <f>IF(Revenue9[[#This Row],[2018
 Total Activity]]=0,"",Revenue9[[#This Row],[2018
 YTD Activity
 Through March]]/Revenue9[[#This Row],[2018
 Total Activity]])</f>
        <v>0</v>
      </c>
      <c r="R97" s="12">
        <v>0</v>
      </c>
      <c r="S97" s="12">
        <v>0</v>
      </c>
      <c r="T97" s="22" t="str">
        <f>IF(Revenue9[[#This Row],[2017
 Total Activity]]=0,"",Revenue9[[#This Row],[2017
 YTD Activity
 Through March]]/Revenue9[[#This Row],[2017
 Total Activity]])</f>
        <v/>
      </c>
      <c r="U97" s="4" t="s">
        <v>16</v>
      </c>
      <c r="V97" s="4" t="s">
        <v>16</v>
      </c>
    </row>
    <row r="98" spans="1:22" ht="11.1" customHeight="1" x14ac:dyDescent="0.2">
      <c r="A98" s="3" t="s">
        <v>1023</v>
      </c>
      <c r="B98" s="3" t="s">
        <v>1049</v>
      </c>
      <c r="C98" s="3" t="s">
        <v>1050</v>
      </c>
      <c r="D98" s="3" t="s">
        <v>20</v>
      </c>
      <c r="E98" s="3" t="s">
        <v>21</v>
      </c>
      <c r="F98" s="3" t="s">
        <v>214</v>
      </c>
      <c r="G98" s="3" t="s">
        <v>274</v>
      </c>
      <c r="H98" s="3" t="s">
        <v>275</v>
      </c>
      <c r="I98" s="3" t="s">
        <v>1022</v>
      </c>
      <c r="J98" s="16" t="s">
        <v>1521</v>
      </c>
      <c r="K98" s="12">
        <v>-1724313</v>
      </c>
      <c r="L98" s="12">
        <v>0</v>
      </c>
      <c r="M98" s="22">
        <f>IF(Revenue9[[#This Row],[2019
 Total Budget]]=0,"",Revenue9[[#This Row],[2019
 YTD Activity
 Through March]]/Revenue9[[#This Row],[2019
 Total Budget]])</f>
        <v>0</v>
      </c>
      <c r="N98" s="12">
        <v>0</v>
      </c>
      <c r="O98" s="12">
        <v>-918308.01</v>
      </c>
      <c r="P98" s="12">
        <v>-93430.96</v>
      </c>
      <c r="Q98" s="22">
        <f>IF(Revenue9[[#This Row],[2018
 Total Activity]]=0,"",Revenue9[[#This Row],[2018
 YTD Activity
 Through March]]/Revenue9[[#This Row],[2018
 Total Activity]])</f>
        <v>0.10174250794131699</v>
      </c>
      <c r="R98" s="12">
        <v>-1291632.07</v>
      </c>
      <c r="S98" s="12">
        <v>0</v>
      </c>
      <c r="T98" s="22">
        <f>IF(Revenue9[[#This Row],[2017
 Total Activity]]=0,"",Revenue9[[#This Row],[2017
 YTD Activity
 Through March]]/Revenue9[[#This Row],[2017
 Total Activity]])</f>
        <v>0</v>
      </c>
      <c r="U98" s="4" t="s">
        <v>16</v>
      </c>
      <c r="V98" s="4" t="s">
        <v>16</v>
      </c>
    </row>
    <row r="99" spans="1:22" ht="11.1" customHeight="1" x14ac:dyDescent="0.2">
      <c r="A99" s="3" t="s">
        <v>1051</v>
      </c>
      <c r="B99" s="3" t="s">
        <v>1052</v>
      </c>
      <c r="C99" s="3" t="s">
        <v>1053</v>
      </c>
      <c r="D99" s="3" t="s">
        <v>20</v>
      </c>
      <c r="E99" s="3" t="s">
        <v>21</v>
      </c>
      <c r="F99" s="3" t="s">
        <v>195</v>
      </c>
      <c r="G99" s="3" t="s">
        <v>42</v>
      </c>
      <c r="H99" s="3" t="s">
        <v>1054</v>
      </c>
      <c r="I99" s="3" t="s">
        <v>998</v>
      </c>
      <c r="J99" s="3" t="s">
        <v>999</v>
      </c>
      <c r="K99" s="12">
        <v>-1456857</v>
      </c>
      <c r="L99" s="12">
        <v>-328496.77</v>
      </c>
      <c r="M99" s="22">
        <f>IF(Revenue9[[#This Row],[2019
 Total Budget]]=0,"",Revenue9[[#This Row],[2019
 YTD Activity
 Through March]]/Revenue9[[#This Row],[2019
 Total Budget]])</f>
        <v>0.22548319430115654</v>
      </c>
      <c r="N99" s="12">
        <v>0</v>
      </c>
      <c r="O99" s="12">
        <v>-1445203.81</v>
      </c>
      <c r="P99" s="12">
        <v>-328137.71000000002</v>
      </c>
      <c r="Q99" s="22">
        <f>IF(Revenue9[[#This Row],[2018
 Total Activity]]=0,"",Revenue9[[#This Row],[2018
 YTD Activity
 Through March]]/Revenue9[[#This Row],[2018
 Total Activity]])</f>
        <v>0.22705289574347304</v>
      </c>
      <c r="R99" s="12">
        <v>-1392395.57</v>
      </c>
      <c r="S99" s="12">
        <v>-314360.78999999998</v>
      </c>
      <c r="T99" s="22">
        <f>IF(Revenue9[[#This Row],[2017
 Total Activity]]=0,"",Revenue9[[#This Row],[2017
 YTD Activity
 Through March]]/Revenue9[[#This Row],[2017
 Total Activity]])</f>
        <v>0.225769743004856</v>
      </c>
      <c r="U99" s="4" t="s">
        <v>16</v>
      </c>
      <c r="V99" s="4" t="s">
        <v>16</v>
      </c>
    </row>
    <row r="100" spans="1:22" ht="11.1" customHeight="1" x14ac:dyDescent="0.2">
      <c r="A100" s="3" t="s">
        <v>1051</v>
      </c>
      <c r="B100" s="3" t="s">
        <v>1055</v>
      </c>
      <c r="C100" s="3" t="s">
        <v>1056</v>
      </c>
      <c r="D100" s="3" t="s">
        <v>20</v>
      </c>
      <c r="E100" s="3" t="s">
        <v>21</v>
      </c>
      <c r="F100" s="3" t="s">
        <v>195</v>
      </c>
      <c r="G100" s="3" t="s">
        <v>42</v>
      </c>
      <c r="H100" s="3" t="s">
        <v>1057</v>
      </c>
      <c r="I100" s="3" t="s">
        <v>998</v>
      </c>
      <c r="J100" s="3" t="s">
        <v>999</v>
      </c>
      <c r="K100" s="12">
        <v>-1936950</v>
      </c>
      <c r="L100" s="12">
        <v>-343912.26</v>
      </c>
      <c r="M100" s="22">
        <f>IF(Revenue9[[#This Row],[2019
 Total Budget]]=0,"",Revenue9[[#This Row],[2019
 YTD Activity
 Through March]]/Revenue9[[#This Row],[2019
 Total Budget]])</f>
        <v>0.17755350422055294</v>
      </c>
      <c r="N100" s="12">
        <v>0</v>
      </c>
      <c r="O100" s="12">
        <v>-2072775.92</v>
      </c>
      <c r="P100" s="12">
        <v>-380833.68</v>
      </c>
      <c r="Q100" s="22">
        <f>IF(Revenue9[[#This Row],[2018
 Total Activity]]=0,"",Revenue9[[#This Row],[2018
 YTD Activity
 Through March]]/Revenue9[[#This Row],[2018
 Total Activity]])</f>
        <v>0.1837312351640982</v>
      </c>
      <c r="R100" s="12">
        <v>-1583470.88</v>
      </c>
      <c r="S100" s="12">
        <v>-296503.40999999997</v>
      </c>
      <c r="T100" s="22">
        <f>IF(Revenue9[[#This Row],[2017
 Total Activity]]=0,"",Revenue9[[#This Row],[2017
 YTD Activity
 Through March]]/Revenue9[[#This Row],[2017
 Total Activity]])</f>
        <v>0.18724904495875541</v>
      </c>
      <c r="U100" s="4" t="s">
        <v>16</v>
      </c>
      <c r="V100" s="4" t="s">
        <v>16</v>
      </c>
    </row>
    <row r="101" spans="1:22" ht="11.1" customHeight="1" x14ac:dyDescent="0.2">
      <c r="A101" s="3" t="s">
        <v>1051</v>
      </c>
      <c r="B101" s="3" t="s">
        <v>1058</v>
      </c>
      <c r="C101" s="3" t="s">
        <v>1059</v>
      </c>
      <c r="D101" s="3" t="s">
        <v>20</v>
      </c>
      <c r="E101" s="3" t="s">
        <v>21</v>
      </c>
      <c r="F101" s="3" t="s">
        <v>195</v>
      </c>
      <c r="G101" s="3" t="s">
        <v>42</v>
      </c>
      <c r="H101" s="3" t="s">
        <v>1060</v>
      </c>
      <c r="I101" s="3" t="s">
        <v>998</v>
      </c>
      <c r="J101" s="3" t="s">
        <v>999</v>
      </c>
      <c r="K101" s="12">
        <v>0</v>
      </c>
      <c r="L101" s="12">
        <v>0</v>
      </c>
      <c r="M101" s="22" t="str">
        <f>IF(Revenue9[[#This Row],[2019
 Total Budget]]=0,"",Revenue9[[#This Row],[2019
 YTD Activity
 Through March]]/Revenue9[[#This Row],[2019
 Total Budget]])</f>
        <v/>
      </c>
      <c r="N101" s="12">
        <v>0</v>
      </c>
      <c r="O101" s="12">
        <v>0</v>
      </c>
      <c r="P101" s="12">
        <v>0</v>
      </c>
      <c r="Q101" s="22" t="str">
        <f>IF(Revenue9[[#This Row],[2018
 Total Activity]]=0,"",Revenue9[[#This Row],[2018
 YTD Activity
 Through March]]/Revenue9[[#This Row],[2018
 Total Activity]])</f>
        <v/>
      </c>
      <c r="R101" s="12">
        <v>-174.05</v>
      </c>
      <c r="S101" s="12">
        <v>0</v>
      </c>
      <c r="T101" s="22">
        <f>IF(Revenue9[[#This Row],[2017
 Total Activity]]=0,"",Revenue9[[#This Row],[2017
 YTD Activity
 Through March]]/Revenue9[[#This Row],[2017
 Total Activity]])</f>
        <v>0</v>
      </c>
      <c r="U101" s="4" t="s">
        <v>16</v>
      </c>
      <c r="V101" s="4" t="s">
        <v>16</v>
      </c>
    </row>
    <row r="102" spans="1:22" ht="11.1" customHeight="1" x14ac:dyDescent="0.2">
      <c r="A102" s="3" t="s">
        <v>1051</v>
      </c>
      <c r="B102" s="3" t="s">
        <v>1061</v>
      </c>
      <c r="C102" s="3" t="s">
        <v>1062</v>
      </c>
      <c r="D102" s="3" t="s">
        <v>20</v>
      </c>
      <c r="E102" s="3" t="s">
        <v>21</v>
      </c>
      <c r="F102" s="3" t="s">
        <v>195</v>
      </c>
      <c r="G102" s="3" t="s">
        <v>42</v>
      </c>
      <c r="H102" s="3" t="s">
        <v>1063</v>
      </c>
      <c r="I102" s="3" t="s">
        <v>998</v>
      </c>
      <c r="J102" s="3" t="s">
        <v>999</v>
      </c>
      <c r="K102" s="12">
        <v>-7000</v>
      </c>
      <c r="L102" s="12">
        <v>-5632.14</v>
      </c>
      <c r="M102" s="22">
        <f>IF(Revenue9[[#This Row],[2019
 Total Budget]]=0,"",Revenue9[[#This Row],[2019
 YTD Activity
 Through March]]/Revenue9[[#This Row],[2019
 Total Budget]])</f>
        <v>0.80459142857142862</v>
      </c>
      <c r="N102" s="12">
        <v>0</v>
      </c>
      <c r="O102" s="12">
        <v>-6339.85</v>
      </c>
      <c r="P102" s="12">
        <v>-1105</v>
      </c>
      <c r="Q102" s="22">
        <f>IF(Revenue9[[#This Row],[2018
 Total Activity]]=0,"",Revenue9[[#This Row],[2018
 YTD Activity
 Through March]]/Revenue9[[#This Row],[2018
 Total Activity]])</f>
        <v>0.17429434450341885</v>
      </c>
      <c r="R102" s="12">
        <v>-6678.79</v>
      </c>
      <c r="S102" s="12">
        <v>-1396</v>
      </c>
      <c r="T102" s="22">
        <f>IF(Revenue9[[#This Row],[2017
 Total Activity]]=0,"",Revenue9[[#This Row],[2017
 YTD Activity
 Through March]]/Revenue9[[#This Row],[2017
 Total Activity]])</f>
        <v>0.20901989731672954</v>
      </c>
      <c r="U102" s="4" t="s">
        <v>16</v>
      </c>
      <c r="V102" s="4" t="s">
        <v>16</v>
      </c>
    </row>
    <row r="103" spans="1:22" ht="11.1" customHeight="1" x14ac:dyDescent="0.2">
      <c r="A103" s="3" t="s">
        <v>1051</v>
      </c>
      <c r="B103" s="3" t="s">
        <v>1064</v>
      </c>
      <c r="C103" s="3" t="s">
        <v>1065</v>
      </c>
      <c r="D103" s="3" t="s">
        <v>20</v>
      </c>
      <c r="E103" s="3" t="s">
        <v>21</v>
      </c>
      <c r="F103" s="3" t="s">
        <v>195</v>
      </c>
      <c r="G103" s="3" t="s">
        <v>42</v>
      </c>
      <c r="H103" s="3" t="s">
        <v>1066</v>
      </c>
      <c r="I103" s="3" t="s">
        <v>998</v>
      </c>
      <c r="J103" s="3" t="s">
        <v>999</v>
      </c>
      <c r="K103" s="12">
        <v>-1000</v>
      </c>
      <c r="L103" s="12">
        <v>-771.76</v>
      </c>
      <c r="M103" s="22">
        <f>IF(Revenue9[[#This Row],[2019
 Total Budget]]=0,"",Revenue9[[#This Row],[2019
 YTD Activity
 Through March]]/Revenue9[[#This Row],[2019
 Total Budget]])</f>
        <v>0.77176</v>
      </c>
      <c r="N103" s="12">
        <v>0</v>
      </c>
      <c r="O103" s="12">
        <v>-2435.0700000000002</v>
      </c>
      <c r="P103" s="12">
        <v>-712.08</v>
      </c>
      <c r="Q103" s="22">
        <f>IF(Revenue9[[#This Row],[2018
 Total Activity]]=0,"",Revenue9[[#This Row],[2018
 YTD Activity
 Through March]]/Revenue9[[#This Row],[2018
 Total Activity]])</f>
        <v>0.29242691175202357</v>
      </c>
      <c r="R103" s="12">
        <v>-2193.48</v>
      </c>
      <c r="S103" s="12">
        <v>-668.52</v>
      </c>
      <c r="T103" s="22">
        <f>IF(Revenue9[[#This Row],[2017
 Total Activity]]=0,"",Revenue9[[#This Row],[2017
 YTD Activity
 Through March]]/Revenue9[[#This Row],[2017
 Total Activity]])</f>
        <v>0.30477597242737564</v>
      </c>
      <c r="U103" s="4" t="s">
        <v>16</v>
      </c>
      <c r="V103" s="4" t="s">
        <v>16</v>
      </c>
    </row>
    <row r="104" spans="1:22" ht="11.1" customHeight="1" x14ac:dyDescent="0.2">
      <c r="A104" s="3" t="s">
        <v>1051</v>
      </c>
      <c r="B104" s="3" t="s">
        <v>1067</v>
      </c>
      <c r="C104" s="3" t="s">
        <v>1068</v>
      </c>
      <c r="D104" s="3" t="s">
        <v>20</v>
      </c>
      <c r="E104" s="3" t="s">
        <v>21</v>
      </c>
      <c r="F104" s="3" t="s">
        <v>195</v>
      </c>
      <c r="G104" s="3" t="s">
        <v>42</v>
      </c>
      <c r="H104" s="3" t="s">
        <v>1069</v>
      </c>
      <c r="I104" s="3" t="s">
        <v>998</v>
      </c>
      <c r="J104" s="3" t="s">
        <v>999</v>
      </c>
      <c r="K104" s="12">
        <v>-30000</v>
      </c>
      <c r="L104" s="12">
        <v>-5943.21</v>
      </c>
      <c r="M104" s="22">
        <f>IF(Revenue9[[#This Row],[2019
 Total Budget]]=0,"",Revenue9[[#This Row],[2019
 YTD Activity
 Through March]]/Revenue9[[#This Row],[2019
 Total Budget]])</f>
        <v>0.19810700000000001</v>
      </c>
      <c r="N104" s="12">
        <v>0</v>
      </c>
      <c r="O104" s="12">
        <v>-32113.3</v>
      </c>
      <c r="P104" s="12">
        <v>-12549.01</v>
      </c>
      <c r="Q104" s="22">
        <f>IF(Revenue9[[#This Row],[2018
 Total Activity]]=0,"",Revenue9[[#This Row],[2018
 YTD Activity
 Through March]]/Revenue9[[#This Row],[2018
 Total Activity]])</f>
        <v>0.39077298191092164</v>
      </c>
      <c r="R104" s="12">
        <v>-35917.07</v>
      </c>
      <c r="S104" s="12">
        <v>-5801.92</v>
      </c>
      <c r="T104" s="22">
        <f>IF(Revenue9[[#This Row],[2017
 Total Activity]]=0,"",Revenue9[[#This Row],[2017
 YTD Activity
 Through March]]/Revenue9[[#This Row],[2017
 Total Activity]])</f>
        <v>0.1615365618632032</v>
      </c>
      <c r="U104" s="4" t="s">
        <v>16</v>
      </c>
      <c r="V104" s="4" t="s">
        <v>16</v>
      </c>
    </row>
    <row r="105" spans="1:22" ht="11.1" customHeight="1" x14ac:dyDescent="0.2">
      <c r="A105" s="3" t="s">
        <v>1051</v>
      </c>
      <c r="B105" s="3" t="s">
        <v>1070</v>
      </c>
      <c r="C105" s="3" t="s">
        <v>1071</v>
      </c>
      <c r="D105" s="3" t="s">
        <v>20</v>
      </c>
      <c r="E105" s="3" t="s">
        <v>21</v>
      </c>
      <c r="F105" s="3" t="s">
        <v>195</v>
      </c>
      <c r="G105" s="3" t="s">
        <v>42</v>
      </c>
      <c r="H105" s="3" t="s">
        <v>54</v>
      </c>
      <c r="I105" s="16" t="s">
        <v>1513</v>
      </c>
      <c r="J105" s="16" t="s">
        <v>1520</v>
      </c>
      <c r="K105" s="12">
        <v>-7500</v>
      </c>
      <c r="L105" s="12">
        <v>0</v>
      </c>
      <c r="M105" s="22">
        <f>IF(Revenue9[[#This Row],[2019
 Total Budget]]=0,"",Revenue9[[#This Row],[2019
 YTD Activity
 Through March]]/Revenue9[[#This Row],[2019
 Total Budget]])</f>
        <v>0</v>
      </c>
      <c r="N105" s="12">
        <v>0</v>
      </c>
      <c r="O105" s="12">
        <v>-7500</v>
      </c>
      <c r="P105" s="12">
        <v>0</v>
      </c>
      <c r="Q105" s="22">
        <f>IF(Revenue9[[#This Row],[2018
 Total Activity]]=0,"",Revenue9[[#This Row],[2018
 YTD Activity
 Through March]]/Revenue9[[#This Row],[2018
 Total Activity]])</f>
        <v>0</v>
      </c>
      <c r="R105" s="12">
        <v>-7500</v>
      </c>
      <c r="S105" s="12">
        <v>0</v>
      </c>
      <c r="T105" s="22">
        <f>IF(Revenue9[[#This Row],[2017
 Total Activity]]=0,"",Revenue9[[#This Row],[2017
 YTD Activity
 Through March]]/Revenue9[[#This Row],[2017
 Total Activity]])</f>
        <v>0</v>
      </c>
      <c r="U105" s="4" t="s">
        <v>16</v>
      </c>
      <c r="V105" s="4" t="s">
        <v>16</v>
      </c>
    </row>
    <row r="106" spans="1:22" ht="11.1" customHeight="1" x14ac:dyDescent="0.2">
      <c r="A106" s="3" t="s">
        <v>1051</v>
      </c>
      <c r="B106" s="3" t="s">
        <v>1072</v>
      </c>
      <c r="C106" s="3" t="s">
        <v>1073</v>
      </c>
      <c r="D106" s="3" t="s">
        <v>20</v>
      </c>
      <c r="E106" s="3" t="s">
        <v>21</v>
      </c>
      <c r="F106" s="3" t="s">
        <v>195</v>
      </c>
      <c r="G106" s="3" t="s">
        <v>42</v>
      </c>
      <c r="H106" s="3" t="s">
        <v>1074</v>
      </c>
      <c r="I106" s="3" t="s">
        <v>1007</v>
      </c>
      <c r="J106" s="3" t="s">
        <v>1008</v>
      </c>
      <c r="K106" s="12">
        <v>0</v>
      </c>
      <c r="L106" s="12">
        <v>0</v>
      </c>
      <c r="M106" s="22" t="str">
        <f>IF(Revenue9[[#This Row],[2019
 Total Budget]]=0,"",Revenue9[[#This Row],[2019
 YTD Activity
 Through March]]/Revenue9[[#This Row],[2019
 Total Budget]])</f>
        <v/>
      </c>
      <c r="N106" s="12">
        <v>0</v>
      </c>
      <c r="O106" s="12">
        <v>0</v>
      </c>
      <c r="P106" s="12">
        <v>0</v>
      </c>
      <c r="Q106" s="22" t="str">
        <f>IF(Revenue9[[#This Row],[2018
 Total Activity]]=0,"",Revenue9[[#This Row],[2018
 YTD Activity
 Through March]]/Revenue9[[#This Row],[2018
 Total Activity]])</f>
        <v/>
      </c>
      <c r="R106" s="12">
        <v>-19917.189999999999</v>
      </c>
      <c r="S106" s="12">
        <v>-10730.71</v>
      </c>
      <c r="T106" s="22">
        <f>IF(Revenue9[[#This Row],[2017
 Total Activity]]=0,"",Revenue9[[#This Row],[2017
 YTD Activity
 Through March]]/Revenue9[[#This Row],[2017
 Total Activity]])</f>
        <v>0.53876626170659614</v>
      </c>
      <c r="U106" s="4" t="s">
        <v>16</v>
      </c>
      <c r="V106" s="4" t="s">
        <v>16</v>
      </c>
    </row>
    <row r="107" spans="1:22" ht="11.1" customHeight="1" x14ac:dyDescent="0.2">
      <c r="A107" s="3" t="s">
        <v>1051</v>
      </c>
      <c r="B107" s="3" t="s">
        <v>1075</v>
      </c>
      <c r="C107" s="3" t="s">
        <v>241</v>
      </c>
      <c r="D107" s="3" t="s">
        <v>20</v>
      </c>
      <c r="E107" s="3" t="s">
        <v>21</v>
      </c>
      <c r="F107" s="3" t="s">
        <v>214</v>
      </c>
      <c r="G107" s="3" t="s">
        <v>242</v>
      </c>
      <c r="H107" s="3" t="s">
        <v>243</v>
      </c>
      <c r="I107" s="3" t="s">
        <v>1020</v>
      </c>
      <c r="J107" s="3" t="s">
        <v>1021</v>
      </c>
      <c r="K107" s="12">
        <v>-14000</v>
      </c>
      <c r="L107" s="12">
        <v>0</v>
      </c>
      <c r="M107" s="22">
        <f>IF(Revenue9[[#This Row],[2019
 Total Budget]]=0,"",Revenue9[[#This Row],[2019
 YTD Activity
 Through March]]/Revenue9[[#This Row],[2019
 Total Budget]])</f>
        <v>0</v>
      </c>
      <c r="N107" s="12">
        <v>0</v>
      </c>
      <c r="O107" s="12">
        <v>-7796.94</v>
      </c>
      <c r="P107" s="12">
        <v>-248.8</v>
      </c>
      <c r="Q107" s="22">
        <f>IF(Revenue9[[#This Row],[2018
 Total Activity]]=0,"",Revenue9[[#This Row],[2018
 YTD Activity
 Through March]]/Revenue9[[#This Row],[2018
 Total Activity]])</f>
        <v>3.1909954418015272E-2</v>
      </c>
      <c r="R107" s="12">
        <v>-1374.89</v>
      </c>
      <c r="S107" s="12">
        <v>-343.06</v>
      </c>
      <c r="T107" s="22">
        <f>IF(Revenue9[[#This Row],[2017
 Total Activity]]=0,"",Revenue9[[#This Row],[2017
 YTD Activity
 Through March]]/Revenue9[[#This Row],[2017
 Total Activity]])</f>
        <v>0.24951814326964336</v>
      </c>
      <c r="U107" s="4" t="s">
        <v>16</v>
      </c>
      <c r="V107" s="4" t="s">
        <v>16</v>
      </c>
    </row>
    <row r="108" spans="1:22" ht="11.1" customHeight="1" x14ac:dyDescent="0.2">
      <c r="A108" s="3" t="s">
        <v>1051</v>
      </c>
      <c r="B108" s="3" t="s">
        <v>1076</v>
      </c>
      <c r="C108" s="3" t="s">
        <v>245</v>
      </c>
      <c r="D108" s="3" t="s">
        <v>20</v>
      </c>
      <c r="E108" s="3" t="s">
        <v>21</v>
      </c>
      <c r="F108" s="3" t="s">
        <v>214</v>
      </c>
      <c r="G108" s="3" t="s">
        <v>242</v>
      </c>
      <c r="H108" s="3" t="s">
        <v>246</v>
      </c>
      <c r="I108" s="3" t="s">
        <v>1020</v>
      </c>
      <c r="J108" s="3" t="s">
        <v>1021</v>
      </c>
      <c r="K108" s="12">
        <v>-9600</v>
      </c>
      <c r="L108" s="12">
        <v>-3200</v>
      </c>
      <c r="M108" s="22">
        <f>IF(Revenue9[[#This Row],[2019
 Total Budget]]=0,"",Revenue9[[#This Row],[2019
 YTD Activity
 Through March]]/Revenue9[[#This Row],[2019
 Total Budget]])</f>
        <v>0.33333333333333331</v>
      </c>
      <c r="N108" s="12">
        <v>0</v>
      </c>
      <c r="O108" s="12">
        <v>-9600</v>
      </c>
      <c r="P108" s="12">
        <v>-3200</v>
      </c>
      <c r="Q108" s="22">
        <f>IF(Revenue9[[#This Row],[2018
 Total Activity]]=0,"",Revenue9[[#This Row],[2018
 YTD Activity
 Through March]]/Revenue9[[#This Row],[2018
 Total Activity]])</f>
        <v>0.33333333333333331</v>
      </c>
      <c r="R108" s="12">
        <v>-9600</v>
      </c>
      <c r="S108" s="12">
        <v>-3200</v>
      </c>
      <c r="T108" s="22">
        <f>IF(Revenue9[[#This Row],[2017
 Total Activity]]=0,"",Revenue9[[#This Row],[2017
 YTD Activity
 Through March]]/Revenue9[[#This Row],[2017
 Total Activity]])</f>
        <v>0.33333333333333331</v>
      </c>
      <c r="U108" s="4" t="s">
        <v>16</v>
      </c>
      <c r="V108" s="4" t="s">
        <v>16</v>
      </c>
    </row>
    <row r="109" spans="1:22" ht="11.1" customHeight="1" x14ac:dyDescent="0.2">
      <c r="A109" s="3" t="s">
        <v>1051</v>
      </c>
      <c r="B109" s="3" t="s">
        <v>1077</v>
      </c>
      <c r="C109" s="3" t="s">
        <v>252</v>
      </c>
      <c r="D109" s="3" t="s">
        <v>20</v>
      </c>
      <c r="E109" s="3" t="s">
        <v>21</v>
      </c>
      <c r="F109" s="3" t="s">
        <v>214</v>
      </c>
      <c r="G109" s="3" t="s">
        <v>249</v>
      </c>
      <c r="H109" s="3" t="s">
        <v>253</v>
      </c>
      <c r="I109" s="16" t="s">
        <v>1517</v>
      </c>
      <c r="J109" s="16" t="s">
        <v>1515</v>
      </c>
      <c r="K109" s="12">
        <v>0</v>
      </c>
      <c r="L109" s="12">
        <v>0</v>
      </c>
      <c r="M109" s="22" t="str">
        <f>IF(Revenue9[[#This Row],[2019
 Total Budget]]=0,"",Revenue9[[#This Row],[2019
 YTD Activity
 Through March]]/Revenue9[[#This Row],[2019
 Total Budget]])</f>
        <v/>
      </c>
      <c r="N109" s="12">
        <v>0</v>
      </c>
      <c r="O109" s="12">
        <v>0</v>
      </c>
      <c r="P109" s="12">
        <v>0</v>
      </c>
      <c r="Q109" s="22" t="str">
        <f>IF(Revenue9[[#This Row],[2018
 Total Activity]]=0,"",Revenue9[[#This Row],[2018
 YTD Activity
 Through March]]/Revenue9[[#This Row],[2018
 Total Activity]])</f>
        <v/>
      </c>
      <c r="R109" s="12">
        <v>0</v>
      </c>
      <c r="S109" s="12">
        <v>0</v>
      </c>
      <c r="T109" s="22" t="str">
        <f>IF(Revenue9[[#This Row],[2017
 Total Activity]]=0,"",Revenue9[[#This Row],[2017
 YTD Activity
 Through March]]/Revenue9[[#This Row],[2017
 Total Activity]])</f>
        <v/>
      </c>
      <c r="U109" s="4" t="s">
        <v>16</v>
      </c>
      <c r="V109" s="4" t="s">
        <v>16</v>
      </c>
    </row>
    <row r="110" spans="1:22" ht="11.1" customHeight="1" x14ac:dyDescent="0.2">
      <c r="A110" s="3" t="s">
        <v>1051</v>
      </c>
      <c r="B110" s="3" t="s">
        <v>1078</v>
      </c>
      <c r="C110" s="3" t="s">
        <v>1079</v>
      </c>
      <c r="D110" s="3" t="s">
        <v>20</v>
      </c>
      <c r="E110" s="3" t="s">
        <v>21</v>
      </c>
      <c r="F110" s="3" t="s">
        <v>214</v>
      </c>
      <c r="G110" s="3" t="s">
        <v>259</v>
      </c>
      <c r="H110" s="3" t="s">
        <v>260</v>
      </c>
      <c r="I110" s="16" t="s">
        <v>1518</v>
      </c>
      <c r="J110" s="16" t="s">
        <v>1004</v>
      </c>
      <c r="K110" s="12">
        <v>0</v>
      </c>
      <c r="L110" s="12">
        <v>0</v>
      </c>
      <c r="M110" s="22" t="str">
        <f>IF(Revenue9[[#This Row],[2019
 Total Budget]]=0,"",Revenue9[[#This Row],[2019
 YTD Activity
 Through March]]/Revenue9[[#This Row],[2019
 Total Budget]])</f>
        <v/>
      </c>
      <c r="N110" s="12">
        <v>0</v>
      </c>
      <c r="O110" s="12">
        <v>0</v>
      </c>
      <c r="P110" s="12">
        <v>0</v>
      </c>
      <c r="Q110" s="22" t="str">
        <f>IF(Revenue9[[#This Row],[2018
 Total Activity]]=0,"",Revenue9[[#This Row],[2018
 YTD Activity
 Through March]]/Revenue9[[#This Row],[2018
 Total Activity]])</f>
        <v/>
      </c>
      <c r="R110" s="12">
        <v>0</v>
      </c>
      <c r="S110" s="12">
        <v>0</v>
      </c>
      <c r="T110" s="22" t="str">
        <f>IF(Revenue9[[#This Row],[2017
 Total Activity]]=0,"",Revenue9[[#This Row],[2017
 YTD Activity
 Through March]]/Revenue9[[#This Row],[2017
 Total Activity]])</f>
        <v/>
      </c>
      <c r="U110" s="4" t="s">
        <v>16</v>
      </c>
      <c r="V110" s="4" t="s">
        <v>16</v>
      </c>
    </row>
    <row r="111" spans="1:22" ht="11.1" customHeight="1" x14ac:dyDescent="0.2">
      <c r="A111" s="3" t="s">
        <v>1051</v>
      </c>
      <c r="B111" s="3" t="s">
        <v>1080</v>
      </c>
      <c r="C111" s="3" t="s">
        <v>264</v>
      </c>
      <c r="D111" s="3" t="s">
        <v>20</v>
      </c>
      <c r="E111" s="3" t="s">
        <v>21</v>
      </c>
      <c r="F111" s="3" t="s">
        <v>214</v>
      </c>
      <c r="G111" s="3" t="s">
        <v>259</v>
      </c>
      <c r="H111" s="3" t="s">
        <v>165</v>
      </c>
      <c r="I111" s="16" t="s">
        <v>1518</v>
      </c>
      <c r="J111" s="3" t="s">
        <v>1004</v>
      </c>
      <c r="K111" s="12">
        <v>-2200</v>
      </c>
      <c r="L111" s="12">
        <v>0</v>
      </c>
      <c r="M111" s="22">
        <f>IF(Revenue9[[#This Row],[2019
 Total Budget]]=0,"",Revenue9[[#This Row],[2019
 YTD Activity
 Through March]]/Revenue9[[#This Row],[2019
 Total Budget]])</f>
        <v>0</v>
      </c>
      <c r="N111" s="12">
        <v>0</v>
      </c>
      <c r="O111" s="12">
        <v>-779.28</v>
      </c>
      <c r="P111" s="12">
        <v>-312.81</v>
      </c>
      <c r="Q111" s="22">
        <f>IF(Revenue9[[#This Row],[2018
 Total Activity]]=0,"",Revenue9[[#This Row],[2018
 YTD Activity
 Through March]]/Revenue9[[#This Row],[2018
 Total Activity]])</f>
        <v>0.40140899291653837</v>
      </c>
      <c r="R111" s="12">
        <v>-11241.07</v>
      </c>
      <c r="S111" s="12">
        <v>-793.99</v>
      </c>
      <c r="T111" s="22">
        <f>IF(Revenue9[[#This Row],[2017
 Total Activity]]=0,"",Revenue9[[#This Row],[2017
 YTD Activity
 Through March]]/Revenue9[[#This Row],[2017
 Total Activity]])</f>
        <v>7.0632955759549587E-2</v>
      </c>
      <c r="U111" s="4" t="s">
        <v>16</v>
      </c>
      <c r="V111" s="4" t="s">
        <v>16</v>
      </c>
    </row>
    <row r="112" spans="1:22" ht="11.1" customHeight="1" x14ac:dyDescent="0.2">
      <c r="A112" s="3" t="s">
        <v>1051</v>
      </c>
      <c r="B112" s="3" t="s">
        <v>1081</v>
      </c>
      <c r="C112" s="3" t="s">
        <v>1082</v>
      </c>
      <c r="D112" s="3" t="s">
        <v>20</v>
      </c>
      <c r="E112" s="3" t="s">
        <v>21</v>
      </c>
      <c r="F112" s="3" t="s">
        <v>214</v>
      </c>
      <c r="G112" s="3" t="s">
        <v>274</v>
      </c>
      <c r="H112" s="3" t="s">
        <v>275</v>
      </c>
      <c r="I112" s="3" t="s">
        <v>1022</v>
      </c>
      <c r="J112" s="16" t="s">
        <v>1521</v>
      </c>
      <c r="K112" s="12">
        <v>-929800</v>
      </c>
      <c r="L112" s="12">
        <v>0</v>
      </c>
      <c r="M112" s="22">
        <f>IF(Revenue9[[#This Row],[2019
 Total Budget]]=0,"",Revenue9[[#This Row],[2019
 YTD Activity
 Through March]]/Revenue9[[#This Row],[2019
 Total Budget]])</f>
        <v>0</v>
      </c>
      <c r="N112" s="12">
        <v>0</v>
      </c>
      <c r="O112" s="12">
        <v>-411087.55</v>
      </c>
      <c r="P112" s="12">
        <v>-108440.22</v>
      </c>
      <c r="Q112" s="22">
        <f>IF(Revenue9[[#This Row],[2018
 Total Activity]]=0,"",Revenue9[[#This Row],[2018
 YTD Activity
 Through March]]/Revenue9[[#This Row],[2018
 Total Activity]])</f>
        <v>0.26378862604814962</v>
      </c>
      <c r="R112" s="12">
        <v>-446521.72</v>
      </c>
      <c r="S112" s="12">
        <v>0</v>
      </c>
      <c r="T112" s="22">
        <f>IF(Revenue9[[#This Row],[2017
 Total Activity]]=0,"",Revenue9[[#This Row],[2017
 YTD Activity
 Through March]]/Revenue9[[#This Row],[2017
 Total Activity]])</f>
        <v>0</v>
      </c>
      <c r="U112" s="4" t="s">
        <v>16</v>
      </c>
      <c r="V112" s="4" t="s">
        <v>16</v>
      </c>
    </row>
    <row r="113" spans="1:22" ht="11.1" customHeight="1" x14ac:dyDescent="0.2">
      <c r="A113" s="3" t="s">
        <v>1051</v>
      </c>
      <c r="B113" s="3" t="s">
        <v>1083</v>
      </c>
      <c r="C113" s="3" t="s">
        <v>1084</v>
      </c>
      <c r="D113" s="3" t="s">
        <v>20</v>
      </c>
      <c r="E113" s="3" t="s">
        <v>21</v>
      </c>
      <c r="F113" s="3" t="s">
        <v>214</v>
      </c>
      <c r="G113" s="3" t="s">
        <v>274</v>
      </c>
      <c r="H113" s="3" t="s">
        <v>1085</v>
      </c>
      <c r="I113" s="3" t="s">
        <v>1022</v>
      </c>
      <c r="J113" s="16" t="s">
        <v>1521</v>
      </c>
      <c r="K113" s="12">
        <v>0</v>
      </c>
      <c r="L113" s="12">
        <v>0</v>
      </c>
      <c r="M113" s="22" t="str">
        <f>IF(Revenue9[[#This Row],[2019
 Total Budget]]=0,"",Revenue9[[#This Row],[2019
 YTD Activity
 Through March]]/Revenue9[[#This Row],[2019
 Total Budget]])</f>
        <v/>
      </c>
      <c r="N113" s="12">
        <v>0</v>
      </c>
      <c r="O113" s="12">
        <v>-1638.22</v>
      </c>
      <c r="P113" s="12">
        <v>0</v>
      </c>
      <c r="Q113" s="22">
        <f>IF(Revenue9[[#This Row],[2018
 Total Activity]]=0,"",Revenue9[[#This Row],[2018
 YTD Activity
 Through March]]/Revenue9[[#This Row],[2018
 Total Activity]])</f>
        <v>0</v>
      </c>
      <c r="R113" s="12">
        <v>-27274</v>
      </c>
      <c r="S113" s="12">
        <v>0</v>
      </c>
      <c r="T113" s="22">
        <f>IF(Revenue9[[#This Row],[2017
 Total Activity]]=0,"",Revenue9[[#This Row],[2017
 YTD Activity
 Through March]]/Revenue9[[#This Row],[2017
 Total Activity]])</f>
        <v>0</v>
      </c>
      <c r="U113" s="4" t="s">
        <v>16</v>
      </c>
      <c r="V113" s="4" t="s">
        <v>16</v>
      </c>
    </row>
    <row r="114" spans="1:22" ht="11.1" customHeight="1" x14ac:dyDescent="0.2">
      <c r="A114" s="3" t="s">
        <v>1086</v>
      </c>
      <c r="B114" s="3" t="s">
        <v>1087</v>
      </c>
      <c r="C114" s="3" t="s">
        <v>1088</v>
      </c>
      <c r="D114" s="3" t="s">
        <v>20</v>
      </c>
      <c r="E114" s="3" t="s">
        <v>21</v>
      </c>
      <c r="F114" s="3" t="s">
        <v>195</v>
      </c>
      <c r="G114" s="3" t="s">
        <v>42</v>
      </c>
      <c r="H114" s="3" t="s">
        <v>1089</v>
      </c>
      <c r="I114" s="3" t="s">
        <v>998</v>
      </c>
      <c r="J114" s="3" t="s">
        <v>999</v>
      </c>
      <c r="K114" s="12">
        <v>-1406780</v>
      </c>
      <c r="L114" s="12">
        <v>-339392</v>
      </c>
      <c r="M114" s="22">
        <f>IF(Revenue9[[#This Row],[2019
 Total Budget]]=0,"",Revenue9[[#This Row],[2019
 YTD Activity
 Through March]]/Revenue9[[#This Row],[2019
 Total Budget]])</f>
        <v>0.24125449608325394</v>
      </c>
      <c r="N114" s="12">
        <v>0</v>
      </c>
      <c r="O114" s="12">
        <v>-1418799.8</v>
      </c>
      <c r="P114" s="12">
        <v>-341897.8</v>
      </c>
      <c r="Q114" s="22">
        <f>IF(Revenue9[[#This Row],[2018
 Total Activity]]=0,"",Revenue9[[#This Row],[2018
 YTD Activity
 Through March]]/Revenue9[[#This Row],[2018
 Total Activity]])</f>
        <v>0.2409767748769065</v>
      </c>
      <c r="R114" s="12">
        <v>-1441500.23</v>
      </c>
      <c r="S114" s="12">
        <v>-339641.33</v>
      </c>
      <c r="T114" s="22">
        <f>IF(Revenue9[[#This Row],[2017
 Total Activity]]=0,"",Revenue9[[#This Row],[2017
 YTD Activity
 Through March]]/Revenue9[[#This Row],[2017
 Total Activity]])</f>
        <v>0.23561656316905341</v>
      </c>
      <c r="U114" s="4" t="s">
        <v>16</v>
      </c>
      <c r="V114" s="4" t="s">
        <v>16</v>
      </c>
    </row>
    <row r="115" spans="1:22" ht="11.1" customHeight="1" x14ac:dyDescent="0.2">
      <c r="A115" s="3" t="s">
        <v>1086</v>
      </c>
      <c r="B115" s="3" t="s">
        <v>1090</v>
      </c>
      <c r="C115" s="3" t="s">
        <v>1091</v>
      </c>
      <c r="D115" s="3" t="s">
        <v>20</v>
      </c>
      <c r="E115" s="3" t="s">
        <v>21</v>
      </c>
      <c r="F115" s="3" t="s">
        <v>195</v>
      </c>
      <c r="G115" s="3" t="s">
        <v>42</v>
      </c>
      <c r="H115" s="3" t="s">
        <v>1092</v>
      </c>
      <c r="I115" s="3" t="s">
        <v>998</v>
      </c>
      <c r="J115" s="3" t="s">
        <v>999</v>
      </c>
      <c r="K115" s="12">
        <v>0</v>
      </c>
      <c r="L115" s="12">
        <v>0</v>
      </c>
      <c r="M115" s="22" t="str">
        <f>IF(Revenue9[[#This Row],[2019
 Total Budget]]=0,"",Revenue9[[#This Row],[2019
 YTD Activity
 Through March]]/Revenue9[[#This Row],[2019
 Total Budget]])</f>
        <v/>
      </c>
      <c r="N115" s="12">
        <v>0</v>
      </c>
      <c r="O115" s="12">
        <v>0</v>
      </c>
      <c r="P115" s="12">
        <v>0</v>
      </c>
      <c r="Q115" s="22" t="str">
        <f>IF(Revenue9[[#This Row],[2018
 Total Activity]]=0,"",Revenue9[[#This Row],[2018
 YTD Activity
 Through March]]/Revenue9[[#This Row],[2018
 Total Activity]])</f>
        <v/>
      </c>
      <c r="R115" s="12">
        <v>0</v>
      </c>
      <c r="S115" s="12">
        <v>0</v>
      </c>
      <c r="T115" s="22" t="str">
        <f>IF(Revenue9[[#This Row],[2017
 Total Activity]]=0,"",Revenue9[[#This Row],[2017
 YTD Activity
 Through March]]/Revenue9[[#This Row],[2017
 Total Activity]])</f>
        <v/>
      </c>
      <c r="U115" s="4" t="s">
        <v>16</v>
      </c>
      <c r="V115" s="4" t="s">
        <v>16</v>
      </c>
    </row>
    <row r="116" spans="1:22" ht="11.1" customHeight="1" x14ac:dyDescent="0.2">
      <c r="A116" s="3" t="s">
        <v>1086</v>
      </c>
      <c r="B116" s="3" t="s">
        <v>1093</v>
      </c>
      <c r="C116" s="3" t="s">
        <v>1068</v>
      </c>
      <c r="D116" s="3" t="s">
        <v>20</v>
      </c>
      <c r="E116" s="3" t="s">
        <v>21</v>
      </c>
      <c r="F116" s="3" t="s">
        <v>195</v>
      </c>
      <c r="G116" s="3" t="s">
        <v>42</v>
      </c>
      <c r="H116" s="3" t="s">
        <v>1094</v>
      </c>
      <c r="I116" s="3" t="s">
        <v>998</v>
      </c>
      <c r="J116" s="3" t="s">
        <v>999</v>
      </c>
      <c r="K116" s="12">
        <v>-31000</v>
      </c>
      <c r="L116" s="12">
        <v>-6834.03</v>
      </c>
      <c r="M116" s="22">
        <f>IF(Revenue9[[#This Row],[2019
 Total Budget]]=0,"",Revenue9[[#This Row],[2019
 YTD Activity
 Through March]]/Revenue9[[#This Row],[2019
 Total Budget]])</f>
        <v>0.22045258064516129</v>
      </c>
      <c r="N116" s="12">
        <v>0</v>
      </c>
      <c r="O116" s="12">
        <v>-37413.97</v>
      </c>
      <c r="P116" s="12">
        <v>-15050.35</v>
      </c>
      <c r="Q116" s="22">
        <f>IF(Revenue9[[#This Row],[2018
 Total Activity]]=0,"",Revenue9[[#This Row],[2018
 YTD Activity
 Through March]]/Revenue9[[#This Row],[2018
 Total Activity]])</f>
        <v>0.40226551739898225</v>
      </c>
      <c r="R116" s="12">
        <v>-44402.14</v>
      </c>
      <c r="S116" s="12">
        <v>-6873.43</v>
      </c>
      <c r="T116" s="22">
        <f>IF(Revenue9[[#This Row],[2017
 Total Activity]]=0,"",Revenue9[[#This Row],[2017
 YTD Activity
 Through March]]/Revenue9[[#This Row],[2017
 Total Activity]])</f>
        <v>0.15479952092399152</v>
      </c>
      <c r="U116" s="4" t="s">
        <v>16</v>
      </c>
      <c r="V116" s="4" t="s">
        <v>16</v>
      </c>
    </row>
    <row r="117" spans="1:22" ht="11.1" customHeight="1" x14ac:dyDescent="0.2">
      <c r="A117" s="3" t="s">
        <v>1086</v>
      </c>
      <c r="B117" s="3" t="s">
        <v>1095</v>
      </c>
      <c r="C117" s="3" t="s">
        <v>1096</v>
      </c>
      <c r="D117" s="3" t="s">
        <v>20</v>
      </c>
      <c r="E117" s="3" t="s">
        <v>21</v>
      </c>
      <c r="F117" s="3" t="s">
        <v>195</v>
      </c>
      <c r="G117" s="3" t="s">
        <v>42</v>
      </c>
      <c r="H117" s="3" t="s">
        <v>1097</v>
      </c>
      <c r="I117" s="3" t="s">
        <v>1000</v>
      </c>
      <c r="J117" s="3" t="s">
        <v>1001</v>
      </c>
      <c r="K117" s="12">
        <v>-473841</v>
      </c>
      <c r="L117" s="12">
        <v>0</v>
      </c>
      <c r="M117" s="22">
        <f>IF(Revenue9[[#This Row],[2019
 Total Budget]]=0,"",Revenue9[[#This Row],[2019
 YTD Activity
 Through March]]/Revenue9[[#This Row],[2019
 Total Budget]])</f>
        <v>0</v>
      </c>
      <c r="N117" s="12">
        <v>0</v>
      </c>
      <c r="O117" s="12">
        <v>-418272.25</v>
      </c>
      <c r="P117" s="12">
        <v>-80087.350000000006</v>
      </c>
      <c r="Q117" s="22">
        <f>IF(Revenue9[[#This Row],[2018
 Total Activity]]=0,"",Revenue9[[#This Row],[2018
 YTD Activity
 Through March]]/Revenue9[[#This Row],[2018
 Total Activity]])</f>
        <v>0.19147182247925845</v>
      </c>
      <c r="R117" s="12">
        <v>-501221.76</v>
      </c>
      <c r="S117" s="12">
        <v>-106028.68</v>
      </c>
      <c r="T117" s="22">
        <f>IF(Revenue9[[#This Row],[2017
 Total Activity]]=0,"",Revenue9[[#This Row],[2017
 YTD Activity
 Through March]]/Revenue9[[#This Row],[2017
 Total Activity]])</f>
        <v>0.21154045666333399</v>
      </c>
      <c r="U117" s="4" t="s">
        <v>16</v>
      </c>
      <c r="V117" s="4" t="s">
        <v>16</v>
      </c>
    </row>
    <row r="118" spans="1:22" ht="11.1" customHeight="1" x14ac:dyDescent="0.2">
      <c r="A118" s="3" t="s">
        <v>1086</v>
      </c>
      <c r="B118" s="3" t="s">
        <v>1098</v>
      </c>
      <c r="C118" s="3" t="s">
        <v>1099</v>
      </c>
      <c r="D118" s="3" t="s">
        <v>20</v>
      </c>
      <c r="E118" s="3" t="s">
        <v>21</v>
      </c>
      <c r="F118" s="3" t="s">
        <v>195</v>
      </c>
      <c r="G118" s="3" t="s">
        <v>42</v>
      </c>
      <c r="H118" s="3" t="s">
        <v>1100</v>
      </c>
      <c r="I118" s="3" t="s">
        <v>1000</v>
      </c>
      <c r="J118" s="3" t="s">
        <v>1001</v>
      </c>
      <c r="K118" s="12">
        <v>-8000</v>
      </c>
      <c r="L118" s="12">
        <v>-1137</v>
      </c>
      <c r="M118" s="22">
        <f>IF(Revenue9[[#This Row],[2019
 Total Budget]]=0,"",Revenue9[[#This Row],[2019
 YTD Activity
 Through March]]/Revenue9[[#This Row],[2019
 Total Budget]])</f>
        <v>0.142125</v>
      </c>
      <c r="N118" s="12">
        <v>0</v>
      </c>
      <c r="O118" s="12">
        <v>-4012.2</v>
      </c>
      <c r="P118" s="12">
        <v>-896.4</v>
      </c>
      <c r="Q118" s="22">
        <f>IF(Revenue9[[#This Row],[2018
 Total Activity]]=0,"",Revenue9[[#This Row],[2018
 YTD Activity
 Through March]]/Revenue9[[#This Row],[2018
 Total Activity]])</f>
        <v>0.2234185733512786</v>
      </c>
      <c r="R118" s="12">
        <v>-4144.8</v>
      </c>
      <c r="S118" s="12">
        <v>-887.4</v>
      </c>
      <c r="T118" s="22">
        <f>IF(Revenue9[[#This Row],[2017
 Total Activity]]=0,"",Revenue9[[#This Row],[2017
 YTD Activity
 Through March]]/Revenue9[[#This Row],[2017
 Total Activity]])</f>
        <v>0.21409959467284306</v>
      </c>
      <c r="U118" s="4" t="s">
        <v>16</v>
      </c>
      <c r="V118" s="4" t="s">
        <v>16</v>
      </c>
    </row>
    <row r="119" spans="1:22" ht="11.1" customHeight="1" x14ac:dyDescent="0.2">
      <c r="A119" s="3" t="s">
        <v>1086</v>
      </c>
      <c r="B119" s="3" t="s">
        <v>1101</v>
      </c>
      <c r="C119" s="3" t="s">
        <v>1102</v>
      </c>
      <c r="D119" s="3" t="s">
        <v>20</v>
      </c>
      <c r="E119" s="3" t="s">
        <v>21</v>
      </c>
      <c r="F119" s="3" t="s">
        <v>195</v>
      </c>
      <c r="G119" s="3" t="s">
        <v>42</v>
      </c>
      <c r="H119" s="3" t="s">
        <v>1103</v>
      </c>
      <c r="I119" s="3" t="s">
        <v>1000</v>
      </c>
      <c r="J119" s="3" t="s">
        <v>1001</v>
      </c>
      <c r="K119" s="12">
        <v>-320020</v>
      </c>
      <c r="L119" s="12">
        <v>-116902.55</v>
      </c>
      <c r="M119" s="22">
        <f>IF(Revenue9[[#This Row],[2019
 Total Budget]]=0,"",Revenue9[[#This Row],[2019
 YTD Activity
 Through March]]/Revenue9[[#This Row],[2019
 Total Budget]])</f>
        <v>0.36529763764764706</v>
      </c>
      <c r="N119" s="12">
        <v>0</v>
      </c>
      <c r="O119" s="12">
        <v>-312215</v>
      </c>
      <c r="P119" s="12">
        <v>-155744.82</v>
      </c>
      <c r="Q119" s="22">
        <f>IF(Revenue9[[#This Row],[2018
 Total Activity]]=0,"",Revenue9[[#This Row],[2018
 YTD Activity
 Through March]]/Revenue9[[#This Row],[2018
 Total Activity]])</f>
        <v>0.49883836458850472</v>
      </c>
      <c r="R119" s="12">
        <v>-304600</v>
      </c>
      <c r="S119" s="12">
        <v>-136504.04</v>
      </c>
      <c r="T119" s="22">
        <f>IF(Revenue9[[#This Row],[2017
 Total Activity]]=0,"",Revenue9[[#This Row],[2017
 YTD Activity
 Through March]]/Revenue9[[#This Row],[2017
 Total Activity]])</f>
        <v>0.44814195666447804</v>
      </c>
      <c r="U119" s="4" t="s">
        <v>16</v>
      </c>
      <c r="V119" s="4" t="s">
        <v>16</v>
      </c>
    </row>
    <row r="120" spans="1:22" ht="11.1" customHeight="1" x14ac:dyDescent="0.2">
      <c r="A120" s="3" t="s">
        <v>1086</v>
      </c>
      <c r="B120" s="3" t="s">
        <v>1104</v>
      </c>
      <c r="C120" s="3" t="s">
        <v>1105</v>
      </c>
      <c r="D120" s="3" t="s">
        <v>20</v>
      </c>
      <c r="E120" s="3" t="s">
        <v>21</v>
      </c>
      <c r="F120" s="3" t="s">
        <v>195</v>
      </c>
      <c r="G120" s="3" t="s">
        <v>42</v>
      </c>
      <c r="H120" s="3" t="s">
        <v>1106</v>
      </c>
      <c r="I120" s="3" t="s">
        <v>1000</v>
      </c>
      <c r="J120" s="3" t="s">
        <v>1001</v>
      </c>
      <c r="K120" s="12">
        <v>0</v>
      </c>
      <c r="L120" s="12">
        <v>-731.88</v>
      </c>
      <c r="M120" s="22" t="str">
        <f>IF(Revenue9[[#This Row],[2019
 Total Budget]]=0,"",Revenue9[[#This Row],[2019
 YTD Activity
 Through March]]/Revenue9[[#This Row],[2019
 Total Budget]])</f>
        <v/>
      </c>
      <c r="N120" s="12">
        <v>0</v>
      </c>
      <c r="O120" s="12">
        <v>-3143.53</v>
      </c>
      <c r="P120" s="12">
        <v>-1060.32</v>
      </c>
      <c r="Q120" s="22">
        <f>IF(Revenue9[[#This Row],[2018
 Total Activity]]=0,"",Revenue9[[#This Row],[2018
 YTD Activity
 Through March]]/Revenue9[[#This Row],[2018
 Total Activity]])</f>
        <v>0.33730233209162941</v>
      </c>
      <c r="R120" s="12">
        <v>-1069.25</v>
      </c>
      <c r="S120" s="12">
        <v>-211.31</v>
      </c>
      <c r="T120" s="22">
        <f>IF(Revenue9[[#This Row],[2017
 Total Activity]]=0,"",Revenue9[[#This Row],[2017
 YTD Activity
 Through March]]/Revenue9[[#This Row],[2017
 Total Activity]])</f>
        <v>0.19762450315641805</v>
      </c>
      <c r="U120" s="4" t="s">
        <v>16</v>
      </c>
      <c r="V120" s="4" t="s">
        <v>16</v>
      </c>
    </row>
    <row r="121" spans="1:22" ht="11.1" customHeight="1" x14ac:dyDescent="0.2">
      <c r="A121" s="3" t="s">
        <v>1086</v>
      </c>
      <c r="B121" s="3" t="s">
        <v>1107</v>
      </c>
      <c r="C121" s="3" t="s">
        <v>1108</v>
      </c>
      <c r="D121" s="3" t="s">
        <v>20</v>
      </c>
      <c r="E121" s="3" t="s">
        <v>21</v>
      </c>
      <c r="F121" s="3" t="s">
        <v>195</v>
      </c>
      <c r="G121" s="3" t="s">
        <v>42</v>
      </c>
      <c r="H121" s="3" t="s">
        <v>1109</v>
      </c>
      <c r="I121" s="3" t="s">
        <v>1000</v>
      </c>
      <c r="J121" s="3" t="s">
        <v>1001</v>
      </c>
      <c r="K121" s="12">
        <v>0</v>
      </c>
      <c r="L121" s="12">
        <v>0</v>
      </c>
      <c r="M121" s="22" t="str">
        <f>IF(Revenue9[[#This Row],[2019
 Total Budget]]=0,"",Revenue9[[#This Row],[2019
 YTD Activity
 Through March]]/Revenue9[[#This Row],[2019
 Total Budget]])</f>
        <v/>
      </c>
      <c r="N121" s="12">
        <v>0</v>
      </c>
      <c r="O121" s="12">
        <v>0</v>
      </c>
      <c r="P121" s="12">
        <v>0</v>
      </c>
      <c r="Q121" s="22" t="str">
        <f>IF(Revenue9[[#This Row],[2018
 Total Activity]]=0,"",Revenue9[[#This Row],[2018
 YTD Activity
 Through March]]/Revenue9[[#This Row],[2018
 Total Activity]])</f>
        <v/>
      </c>
      <c r="R121" s="12">
        <v>0</v>
      </c>
      <c r="S121" s="12">
        <v>0</v>
      </c>
      <c r="T121" s="22" t="str">
        <f>IF(Revenue9[[#This Row],[2017
 Total Activity]]=0,"",Revenue9[[#This Row],[2017
 YTD Activity
 Through March]]/Revenue9[[#This Row],[2017
 Total Activity]])</f>
        <v/>
      </c>
      <c r="U121" s="4" t="s">
        <v>16</v>
      </c>
      <c r="V121" s="4" t="s">
        <v>16</v>
      </c>
    </row>
    <row r="122" spans="1:22" ht="11.1" customHeight="1" x14ac:dyDescent="0.2">
      <c r="A122" s="3" t="s">
        <v>1086</v>
      </c>
      <c r="B122" s="3" t="s">
        <v>1110</v>
      </c>
      <c r="C122" s="3" t="s">
        <v>1111</v>
      </c>
      <c r="D122" s="3" t="s">
        <v>20</v>
      </c>
      <c r="E122" s="3" t="s">
        <v>21</v>
      </c>
      <c r="F122" s="3" t="s">
        <v>195</v>
      </c>
      <c r="G122" s="3" t="s">
        <v>42</v>
      </c>
      <c r="H122" s="3" t="s">
        <v>190</v>
      </c>
      <c r="I122" s="3" t="s">
        <v>1002</v>
      </c>
      <c r="J122" s="3" t="s">
        <v>1003</v>
      </c>
      <c r="K122" s="12">
        <v>-750</v>
      </c>
      <c r="L122" s="12">
        <v>-70</v>
      </c>
      <c r="M122" s="22">
        <f>IF(Revenue9[[#This Row],[2019
 Total Budget]]=0,"",Revenue9[[#This Row],[2019
 YTD Activity
 Through March]]/Revenue9[[#This Row],[2019
 Total Budget]])</f>
        <v>9.3333333333333338E-2</v>
      </c>
      <c r="N122" s="12">
        <v>0</v>
      </c>
      <c r="O122" s="12">
        <v>-3314</v>
      </c>
      <c r="P122" s="12">
        <v>0</v>
      </c>
      <c r="Q122" s="22">
        <f>IF(Revenue9[[#This Row],[2018
 Total Activity]]=0,"",Revenue9[[#This Row],[2018
 YTD Activity
 Through March]]/Revenue9[[#This Row],[2018
 Total Activity]])</f>
        <v>0</v>
      </c>
      <c r="R122" s="12">
        <v>-700</v>
      </c>
      <c r="S122" s="12">
        <v>-70</v>
      </c>
      <c r="T122" s="22">
        <f>IF(Revenue9[[#This Row],[2017
 Total Activity]]=0,"",Revenue9[[#This Row],[2017
 YTD Activity
 Through March]]/Revenue9[[#This Row],[2017
 Total Activity]])</f>
        <v>0.1</v>
      </c>
      <c r="U122" s="4" t="s">
        <v>16</v>
      </c>
      <c r="V122" s="4" t="s">
        <v>16</v>
      </c>
    </row>
    <row r="123" spans="1:22" ht="11.1" customHeight="1" x14ac:dyDescent="0.2">
      <c r="A123" s="3" t="s">
        <v>1086</v>
      </c>
      <c r="B123" s="3" t="s">
        <v>1112</v>
      </c>
      <c r="C123" s="3" t="s">
        <v>241</v>
      </c>
      <c r="D123" s="3" t="s">
        <v>20</v>
      </c>
      <c r="E123" s="3" t="s">
        <v>21</v>
      </c>
      <c r="F123" s="3" t="s">
        <v>214</v>
      </c>
      <c r="G123" s="3" t="s">
        <v>242</v>
      </c>
      <c r="H123" s="3" t="s">
        <v>243</v>
      </c>
      <c r="I123" s="3" t="s">
        <v>1020</v>
      </c>
      <c r="J123" s="3" t="s">
        <v>1021</v>
      </c>
      <c r="K123" s="12">
        <v>-16000</v>
      </c>
      <c r="L123" s="12">
        <v>0</v>
      </c>
      <c r="M123" s="22">
        <f>IF(Revenue9[[#This Row],[2019
 Total Budget]]=0,"",Revenue9[[#This Row],[2019
 YTD Activity
 Through March]]/Revenue9[[#This Row],[2019
 Total Budget]])</f>
        <v>0</v>
      </c>
      <c r="N123" s="12">
        <v>0</v>
      </c>
      <c r="O123" s="12">
        <v>-10017.89</v>
      </c>
      <c r="P123" s="12">
        <v>-477.09</v>
      </c>
      <c r="Q123" s="22">
        <f>IF(Revenue9[[#This Row],[2018
 Total Activity]]=0,"",Revenue9[[#This Row],[2018
 YTD Activity
 Through March]]/Revenue9[[#This Row],[2018
 Total Activity]])</f>
        <v>4.7623801019975265E-2</v>
      </c>
      <c r="R123" s="12">
        <v>-1391.47</v>
      </c>
      <c r="S123" s="12">
        <v>-308.77</v>
      </c>
      <c r="T123" s="22">
        <f>IF(Revenue9[[#This Row],[2017
 Total Activity]]=0,"",Revenue9[[#This Row],[2017
 YTD Activity
 Through March]]/Revenue9[[#This Row],[2017
 Total Activity]])</f>
        <v>0.22190201729106626</v>
      </c>
      <c r="U123" s="4" t="s">
        <v>16</v>
      </c>
      <c r="V123" s="4" t="s">
        <v>16</v>
      </c>
    </row>
    <row r="124" spans="1:22" ht="11.1" customHeight="1" x14ac:dyDescent="0.2">
      <c r="A124" s="3" t="s">
        <v>1086</v>
      </c>
      <c r="B124" s="3" t="s">
        <v>1113</v>
      </c>
      <c r="C124" s="3" t="s">
        <v>1114</v>
      </c>
      <c r="D124" s="3" t="s">
        <v>20</v>
      </c>
      <c r="E124" s="3" t="s">
        <v>21</v>
      </c>
      <c r="F124" s="3" t="s">
        <v>214</v>
      </c>
      <c r="G124" s="3" t="s">
        <v>249</v>
      </c>
      <c r="H124" s="3" t="s">
        <v>1115</v>
      </c>
      <c r="I124" s="16" t="s">
        <v>1517</v>
      </c>
      <c r="J124" s="16" t="s">
        <v>1515</v>
      </c>
      <c r="K124" s="12">
        <v>0</v>
      </c>
      <c r="L124" s="12">
        <v>0</v>
      </c>
      <c r="M124" s="22" t="str">
        <f>IF(Revenue9[[#This Row],[2019
 Total Budget]]=0,"",Revenue9[[#This Row],[2019
 YTD Activity
 Through March]]/Revenue9[[#This Row],[2019
 Total Budget]])</f>
        <v/>
      </c>
      <c r="N124" s="12">
        <v>0</v>
      </c>
      <c r="O124" s="12">
        <v>0</v>
      </c>
      <c r="P124" s="12">
        <v>0</v>
      </c>
      <c r="Q124" s="22" t="str">
        <f>IF(Revenue9[[#This Row],[2018
 Total Activity]]=0,"",Revenue9[[#This Row],[2018
 YTD Activity
 Through March]]/Revenue9[[#This Row],[2018
 Total Activity]])</f>
        <v/>
      </c>
      <c r="R124" s="12">
        <v>0</v>
      </c>
      <c r="S124" s="12">
        <v>0</v>
      </c>
      <c r="T124" s="22" t="str">
        <f>IF(Revenue9[[#This Row],[2017
 Total Activity]]=0,"",Revenue9[[#This Row],[2017
 YTD Activity
 Through March]]/Revenue9[[#This Row],[2017
 Total Activity]])</f>
        <v/>
      </c>
      <c r="U124" s="4" t="s">
        <v>16</v>
      </c>
      <c r="V124" s="4" t="s">
        <v>16</v>
      </c>
    </row>
    <row r="125" spans="1:22" ht="11.1" customHeight="1" x14ac:dyDescent="0.2">
      <c r="A125" s="3" t="s">
        <v>1086</v>
      </c>
      <c r="B125" s="3" t="s">
        <v>1116</v>
      </c>
      <c r="C125" s="3" t="s">
        <v>252</v>
      </c>
      <c r="D125" s="3" t="s">
        <v>20</v>
      </c>
      <c r="E125" s="3" t="s">
        <v>21</v>
      </c>
      <c r="F125" s="3" t="s">
        <v>214</v>
      </c>
      <c r="G125" s="3" t="s">
        <v>249</v>
      </c>
      <c r="H125" s="3" t="s">
        <v>253</v>
      </c>
      <c r="I125" s="16" t="s">
        <v>1517</v>
      </c>
      <c r="J125" s="16" t="s">
        <v>1516</v>
      </c>
      <c r="K125" s="12">
        <v>0</v>
      </c>
      <c r="L125" s="12">
        <v>0</v>
      </c>
      <c r="M125" s="22" t="str">
        <f>IF(Revenue9[[#This Row],[2019
 Total Budget]]=0,"",Revenue9[[#This Row],[2019
 YTD Activity
 Through March]]/Revenue9[[#This Row],[2019
 Total Budget]])</f>
        <v/>
      </c>
      <c r="N125" s="12">
        <v>0</v>
      </c>
      <c r="O125" s="12">
        <v>-348.24</v>
      </c>
      <c r="P125" s="12">
        <v>0</v>
      </c>
      <c r="Q125" s="22">
        <f>IF(Revenue9[[#This Row],[2018
 Total Activity]]=0,"",Revenue9[[#This Row],[2018
 YTD Activity
 Through March]]/Revenue9[[#This Row],[2018
 Total Activity]])</f>
        <v>0</v>
      </c>
      <c r="R125" s="12">
        <v>0</v>
      </c>
      <c r="S125" s="12">
        <v>0</v>
      </c>
      <c r="T125" s="22" t="str">
        <f>IF(Revenue9[[#This Row],[2017
 Total Activity]]=0,"",Revenue9[[#This Row],[2017
 YTD Activity
 Through March]]/Revenue9[[#This Row],[2017
 Total Activity]])</f>
        <v/>
      </c>
      <c r="U125" s="4" t="s">
        <v>16</v>
      </c>
      <c r="V125" s="4" t="s">
        <v>16</v>
      </c>
    </row>
    <row r="126" spans="1:22" ht="11.1" customHeight="1" x14ac:dyDescent="0.2">
      <c r="A126" s="3" t="s">
        <v>1086</v>
      </c>
      <c r="B126" s="3" t="s">
        <v>1117</v>
      </c>
      <c r="C126" s="3" t="s">
        <v>1079</v>
      </c>
      <c r="D126" s="3" t="s">
        <v>20</v>
      </c>
      <c r="E126" s="3" t="s">
        <v>21</v>
      </c>
      <c r="F126" s="3" t="s">
        <v>214</v>
      </c>
      <c r="G126" s="3" t="s">
        <v>259</v>
      </c>
      <c r="H126" s="3" t="s">
        <v>260</v>
      </c>
      <c r="I126" s="16" t="s">
        <v>1518</v>
      </c>
      <c r="J126" s="3" t="s">
        <v>1004</v>
      </c>
      <c r="K126" s="12">
        <v>0</v>
      </c>
      <c r="L126" s="12">
        <v>0</v>
      </c>
      <c r="M126" s="22" t="str">
        <f>IF(Revenue9[[#This Row],[2019
 Total Budget]]=0,"",Revenue9[[#This Row],[2019
 YTD Activity
 Through March]]/Revenue9[[#This Row],[2019
 Total Budget]])</f>
        <v/>
      </c>
      <c r="N126" s="12">
        <v>0</v>
      </c>
      <c r="O126" s="12">
        <v>0</v>
      </c>
      <c r="P126" s="12">
        <v>0</v>
      </c>
      <c r="Q126" s="22" t="str">
        <f>IF(Revenue9[[#This Row],[2018
 Total Activity]]=0,"",Revenue9[[#This Row],[2018
 YTD Activity
 Through March]]/Revenue9[[#This Row],[2018
 Total Activity]])</f>
        <v/>
      </c>
      <c r="R126" s="12">
        <v>0</v>
      </c>
      <c r="S126" s="12">
        <v>0</v>
      </c>
      <c r="T126" s="22" t="str">
        <f>IF(Revenue9[[#This Row],[2017
 Total Activity]]=0,"",Revenue9[[#This Row],[2017
 YTD Activity
 Through March]]/Revenue9[[#This Row],[2017
 Total Activity]])</f>
        <v/>
      </c>
      <c r="U126" s="4" t="s">
        <v>16</v>
      </c>
      <c r="V126" s="4" t="s">
        <v>16</v>
      </c>
    </row>
    <row r="127" spans="1:22" ht="11.1" customHeight="1" x14ac:dyDescent="0.2">
      <c r="A127" s="3" t="s">
        <v>1086</v>
      </c>
      <c r="B127" s="3" t="s">
        <v>1118</v>
      </c>
      <c r="C127" s="3" t="s">
        <v>264</v>
      </c>
      <c r="D127" s="3" t="s">
        <v>20</v>
      </c>
      <c r="E127" s="3" t="s">
        <v>21</v>
      </c>
      <c r="F127" s="3" t="s">
        <v>214</v>
      </c>
      <c r="G127" s="3" t="s">
        <v>259</v>
      </c>
      <c r="H127" s="3" t="s">
        <v>165</v>
      </c>
      <c r="I127" s="16" t="s">
        <v>1518</v>
      </c>
      <c r="J127" s="3" t="s">
        <v>1004</v>
      </c>
      <c r="K127" s="12">
        <v>-500</v>
      </c>
      <c r="L127" s="12">
        <v>0</v>
      </c>
      <c r="M127" s="22">
        <f>IF(Revenue9[[#This Row],[2019
 Total Budget]]=0,"",Revenue9[[#This Row],[2019
 YTD Activity
 Through March]]/Revenue9[[#This Row],[2019
 Total Budget]])</f>
        <v>0</v>
      </c>
      <c r="N127" s="12">
        <v>0</v>
      </c>
      <c r="O127" s="12">
        <v>-4540.92</v>
      </c>
      <c r="P127" s="12">
        <v>0</v>
      </c>
      <c r="Q127" s="22">
        <f>IF(Revenue9[[#This Row],[2018
 Total Activity]]=0,"",Revenue9[[#This Row],[2018
 YTD Activity
 Through March]]/Revenue9[[#This Row],[2018
 Total Activity]])</f>
        <v>0</v>
      </c>
      <c r="R127" s="12">
        <v>-525</v>
      </c>
      <c r="S127" s="12">
        <v>0</v>
      </c>
      <c r="T127" s="22">
        <f>IF(Revenue9[[#This Row],[2017
 Total Activity]]=0,"",Revenue9[[#This Row],[2017
 YTD Activity
 Through March]]/Revenue9[[#This Row],[2017
 Total Activity]])</f>
        <v>0</v>
      </c>
      <c r="U127" s="4" t="s">
        <v>16</v>
      </c>
      <c r="V127" s="4" t="s">
        <v>16</v>
      </c>
    </row>
    <row r="128" spans="1:22" ht="11.1" customHeight="1" x14ac:dyDescent="0.2">
      <c r="A128" s="3" t="s">
        <v>1086</v>
      </c>
      <c r="B128" s="3" t="s">
        <v>1119</v>
      </c>
      <c r="C128" s="3" t="s">
        <v>1082</v>
      </c>
      <c r="D128" s="3" t="s">
        <v>20</v>
      </c>
      <c r="E128" s="3" t="s">
        <v>21</v>
      </c>
      <c r="F128" s="3" t="s">
        <v>214</v>
      </c>
      <c r="G128" s="3" t="s">
        <v>274</v>
      </c>
      <c r="H128" s="3" t="s">
        <v>275</v>
      </c>
      <c r="I128" s="3" t="s">
        <v>1022</v>
      </c>
      <c r="J128" s="16" t="s">
        <v>1521</v>
      </c>
      <c r="K128" s="12">
        <v>-1139711</v>
      </c>
      <c r="L128" s="12">
        <v>0</v>
      </c>
      <c r="M128" s="22">
        <f>IF(Revenue9[[#This Row],[2019
 Total Budget]]=0,"",Revenue9[[#This Row],[2019
 YTD Activity
 Through March]]/Revenue9[[#This Row],[2019
 Total Budget]])</f>
        <v>0</v>
      </c>
      <c r="N128" s="12">
        <v>0</v>
      </c>
      <c r="O128" s="12">
        <v>-546314.85</v>
      </c>
      <c r="P128" s="12">
        <v>-16872</v>
      </c>
      <c r="Q128" s="22">
        <f>IF(Revenue9[[#This Row],[2018
 Total Activity]]=0,"",Revenue9[[#This Row],[2018
 YTD Activity
 Through March]]/Revenue9[[#This Row],[2018
 Total Activity]])</f>
        <v>3.0883290102767663E-2</v>
      </c>
      <c r="R128" s="12">
        <v>-1066218.51</v>
      </c>
      <c r="S128" s="12">
        <v>0</v>
      </c>
      <c r="T128" s="22">
        <f>IF(Revenue9[[#This Row],[2017
 Total Activity]]=0,"",Revenue9[[#This Row],[2017
 YTD Activity
 Through March]]/Revenue9[[#This Row],[2017
 Total Activity]])</f>
        <v>0</v>
      </c>
      <c r="U128" s="4" t="s">
        <v>16</v>
      </c>
      <c r="V128" s="4" t="s">
        <v>16</v>
      </c>
    </row>
    <row r="129" spans="1:22" ht="11.1" customHeight="1" x14ac:dyDescent="0.2">
      <c r="A129" s="3" t="s">
        <v>1086</v>
      </c>
      <c r="B129" s="3" t="s">
        <v>1120</v>
      </c>
      <c r="C129" s="3" t="s">
        <v>1084</v>
      </c>
      <c r="D129" s="3" t="s">
        <v>20</v>
      </c>
      <c r="E129" s="3" t="s">
        <v>21</v>
      </c>
      <c r="F129" s="3" t="s">
        <v>214</v>
      </c>
      <c r="G129" s="3" t="s">
        <v>274</v>
      </c>
      <c r="H129" s="3" t="s">
        <v>1085</v>
      </c>
      <c r="I129" s="3" t="s">
        <v>1022</v>
      </c>
      <c r="J129" s="16" t="s">
        <v>1521</v>
      </c>
      <c r="K129" s="12">
        <v>0</v>
      </c>
      <c r="L129" s="12">
        <v>0</v>
      </c>
      <c r="M129" s="22" t="str">
        <f>IF(Revenue9[[#This Row],[2019
 Total Budget]]=0,"",Revenue9[[#This Row],[2019
 YTD Activity
 Through March]]/Revenue9[[#This Row],[2019
 Total Budget]])</f>
        <v/>
      </c>
      <c r="N129" s="12">
        <v>0</v>
      </c>
      <c r="O129" s="12">
        <v>-27368.31</v>
      </c>
      <c r="P129" s="12">
        <v>0</v>
      </c>
      <c r="Q129" s="22">
        <f>IF(Revenue9[[#This Row],[2018
 Total Activity]]=0,"",Revenue9[[#This Row],[2018
 YTD Activity
 Through March]]/Revenue9[[#This Row],[2018
 Total Activity]])</f>
        <v>0</v>
      </c>
      <c r="R129" s="12">
        <v>-37657</v>
      </c>
      <c r="S129" s="12">
        <v>0</v>
      </c>
      <c r="T129" s="22">
        <f>IF(Revenue9[[#This Row],[2017
 Total Activity]]=0,"",Revenue9[[#This Row],[2017
 YTD Activity
 Through March]]/Revenue9[[#This Row],[2017
 Total Activity]])</f>
        <v>0</v>
      </c>
      <c r="U129" s="4" t="s">
        <v>16</v>
      </c>
      <c r="V129" s="4" t="s">
        <v>16</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373DC-3D2F-4A0C-A22D-0BD573900708}">
  <dimension ref="A1:T673"/>
  <sheetViews>
    <sheetView topLeftCell="A149" workbookViewId="0">
      <selection activeCell="O40" sqref="O40"/>
    </sheetView>
  </sheetViews>
  <sheetFormatPr defaultRowHeight="12.75" x14ac:dyDescent="0.2"/>
  <cols>
    <col min="1" max="1" width="6.42578125" customWidth="1"/>
    <col min="2" max="2" width="15.28515625" bestFit="1" customWidth="1"/>
    <col min="3" max="3" width="29" bestFit="1" customWidth="1"/>
    <col min="4" max="4" width="12.140625" customWidth="1"/>
    <col min="5" max="5" width="8" bestFit="1" customWidth="1"/>
    <col min="6" max="6" width="16.42578125" bestFit="1" customWidth="1"/>
    <col min="7" max="7" width="33" customWidth="1"/>
    <col min="8" max="8" width="36.28515625" bestFit="1" customWidth="1"/>
    <col min="9" max="9" width="22.28515625" bestFit="1" customWidth="1"/>
    <col min="10" max="10" width="31.7109375" bestFit="1" customWidth="1"/>
    <col min="11" max="11" width="11.28515625" style="10" bestFit="1" customWidth="1"/>
    <col min="12" max="12" width="11.42578125" style="10" bestFit="1" customWidth="1"/>
    <col min="13" max="13" width="13.42578125" style="10" bestFit="1" customWidth="1"/>
    <col min="14" max="14" width="11.42578125" style="10" bestFit="1" customWidth="1"/>
    <col min="15" max="15" width="11.28515625" style="10" bestFit="1" customWidth="1"/>
    <col min="16" max="16" width="11.42578125" style="10" bestFit="1" customWidth="1"/>
    <col min="17" max="17" width="11.28515625" style="10" bestFit="1" customWidth="1"/>
    <col min="18" max="20" width="12.85546875" customWidth="1"/>
    <col min="21" max="21" width="243.85546875" customWidth="1"/>
  </cols>
  <sheetData>
    <row r="1" spans="1:20" ht="44.45" customHeight="1" x14ac:dyDescent="0.2">
      <c r="A1" s="1" t="s">
        <v>0</v>
      </c>
      <c r="B1" s="1" t="s">
        <v>1</v>
      </c>
      <c r="C1" s="1" t="s">
        <v>2</v>
      </c>
      <c r="D1" s="1" t="s">
        <v>3</v>
      </c>
      <c r="E1" s="1" t="s">
        <v>4</v>
      </c>
      <c r="F1" s="1" t="s">
        <v>5</v>
      </c>
      <c r="G1" s="1" t="s">
        <v>6</v>
      </c>
      <c r="H1" s="1" t="s">
        <v>7</v>
      </c>
      <c r="I1" s="1" t="s">
        <v>276</v>
      </c>
      <c r="J1" s="1" t="s">
        <v>277</v>
      </c>
      <c r="K1" s="11" t="s">
        <v>11</v>
      </c>
      <c r="L1" s="11" t="s">
        <v>10</v>
      </c>
      <c r="M1" s="11" t="s">
        <v>997</v>
      </c>
      <c r="N1" s="11" t="s">
        <v>13</v>
      </c>
      <c r="O1" s="11" t="s">
        <v>12</v>
      </c>
      <c r="P1" s="11" t="s">
        <v>15</v>
      </c>
      <c r="Q1" s="11" t="s">
        <v>14</v>
      </c>
      <c r="R1" s="2" t="s">
        <v>994</v>
      </c>
      <c r="S1" s="2" t="s">
        <v>995</v>
      </c>
      <c r="T1" s="2" t="s">
        <v>996</v>
      </c>
    </row>
    <row r="2" spans="1:20" ht="11.1" customHeight="1" x14ac:dyDescent="0.2">
      <c r="A2" s="3" t="s">
        <v>17</v>
      </c>
      <c r="B2" s="3" t="s">
        <v>278</v>
      </c>
      <c r="C2" s="3" t="s">
        <v>279</v>
      </c>
      <c r="D2" s="3" t="s">
        <v>280</v>
      </c>
      <c r="E2" s="3" t="s">
        <v>281</v>
      </c>
      <c r="F2" s="3" t="s">
        <v>22</v>
      </c>
      <c r="G2" s="16" t="s">
        <v>1532</v>
      </c>
      <c r="H2" s="3" t="s">
        <v>282</v>
      </c>
      <c r="I2" s="3" t="s">
        <v>283</v>
      </c>
      <c r="J2" s="3" t="s">
        <v>284</v>
      </c>
      <c r="K2" s="12">
        <v>50660.34</v>
      </c>
      <c r="L2" s="12">
        <v>12663.9</v>
      </c>
      <c r="M2" s="12">
        <v>0</v>
      </c>
      <c r="N2" s="12">
        <v>12415.83</v>
      </c>
      <c r="O2" s="12">
        <v>49663.32</v>
      </c>
      <c r="P2" s="12">
        <v>12172.29</v>
      </c>
      <c r="Q2" s="12">
        <v>48689.16</v>
      </c>
      <c r="R2" s="4" t="s">
        <v>16</v>
      </c>
      <c r="S2" s="4" t="s">
        <v>16</v>
      </c>
      <c r="T2" s="4" t="s">
        <v>16</v>
      </c>
    </row>
    <row r="3" spans="1:20" ht="11.1" customHeight="1" x14ac:dyDescent="0.2">
      <c r="A3" s="3" t="s">
        <v>17</v>
      </c>
      <c r="B3" s="3" t="s">
        <v>285</v>
      </c>
      <c r="C3" s="3" t="s">
        <v>286</v>
      </c>
      <c r="D3" s="3" t="s">
        <v>280</v>
      </c>
      <c r="E3" s="3" t="s">
        <v>281</v>
      </c>
      <c r="F3" s="3" t="s">
        <v>22</v>
      </c>
      <c r="G3" s="16" t="s">
        <v>1532</v>
      </c>
      <c r="H3" s="3" t="s">
        <v>282</v>
      </c>
      <c r="I3" s="3" t="s">
        <v>287</v>
      </c>
      <c r="J3" s="3" t="s">
        <v>288</v>
      </c>
      <c r="K3" s="12">
        <v>150</v>
      </c>
      <c r="L3" s="12">
        <v>0</v>
      </c>
      <c r="M3" s="12">
        <v>0</v>
      </c>
      <c r="N3" s="12">
        <v>0</v>
      </c>
      <c r="O3" s="12">
        <v>0</v>
      </c>
      <c r="P3" s="12">
        <v>0</v>
      </c>
      <c r="Q3" s="12">
        <v>16.13</v>
      </c>
      <c r="R3" s="4" t="s">
        <v>16</v>
      </c>
      <c r="S3" s="4" t="s">
        <v>16</v>
      </c>
      <c r="T3" s="4" t="s">
        <v>16</v>
      </c>
    </row>
    <row r="4" spans="1:20" ht="11.1" customHeight="1" x14ac:dyDescent="0.2">
      <c r="A4" s="3" t="s">
        <v>17</v>
      </c>
      <c r="B4" s="3" t="s">
        <v>289</v>
      </c>
      <c r="C4" s="3" t="s">
        <v>290</v>
      </c>
      <c r="D4" s="3" t="s">
        <v>280</v>
      </c>
      <c r="E4" s="3" t="s">
        <v>281</v>
      </c>
      <c r="F4" s="3" t="s">
        <v>22</v>
      </c>
      <c r="G4" s="16" t="s">
        <v>1532</v>
      </c>
      <c r="H4" s="3" t="s">
        <v>282</v>
      </c>
      <c r="I4" s="3" t="s">
        <v>287</v>
      </c>
      <c r="J4" s="3" t="s">
        <v>291</v>
      </c>
      <c r="K4" s="12">
        <v>0</v>
      </c>
      <c r="L4" s="12">
        <v>0</v>
      </c>
      <c r="M4" s="12">
        <v>0</v>
      </c>
      <c r="N4" s="12">
        <v>0</v>
      </c>
      <c r="O4" s="12">
        <v>0</v>
      </c>
      <c r="P4" s="12">
        <v>0</v>
      </c>
      <c r="Q4" s="12">
        <v>0</v>
      </c>
      <c r="R4" s="4" t="s">
        <v>16</v>
      </c>
      <c r="S4" s="4" t="s">
        <v>16</v>
      </c>
      <c r="T4" s="4" t="s">
        <v>16</v>
      </c>
    </row>
    <row r="5" spans="1:20" ht="11.1" customHeight="1" x14ac:dyDescent="0.2">
      <c r="A5" s="3" t="s">
        <v>17</v>
      </c>
      <c r="B5" s="3" t="s">
        <v>292</v>
      </c>
      <c r="C5" s="3" t="s">
        <v>293</v>
      </c>
      <c r="D5" s="3" t="s">
        <v>280</v>
      </c>
      <c r="E5" s="3" t="s">
        <v>281</v>
      </c>
      <c r="F5" s="3" t="s">
        <v>22</v>
      </c>
      <c r="G5" s="16" t="s">
        <v>1532</v>
      </c>
      <c r="H5" s="3" t="s">
        <v>282</v>
      </c>
      <c r="I5" s="3" t="s">
        <v>287</v>
      </c>
      <c r="J5" s="3" t="s">
        <v>294</v>
      </c>
      <c r="K5" s="12">
        <v>0</v>
      </c>
      <c r="L5" s="12">
        <v>0</v>
      </c>
      <c r="M5" s="12">
        <v>0</v>
      </c>
      <c r="N5" s="12">
        <v>0</v>
      </c>
      <c r="O5" s="12">
        <v>0</v>
      </c>
      <c r="P5" s="12">
        <v>0</v>
      </c>
      <c r="Q5" s="12">
        <v>0</v>
      </c>
      <c r="R5" s="4" t="s">
        <v>16</v>
      </c>
      <c r="S5" s="4" t="s">
        <v>16</v>
      </c>
      <c r="T5" s="4" t="s">
        <v>16</v>
      </c>
    </row>
    <row r="6" spans="1:20" ht="11.1" customHeight="1" x14ac:dyDescent="0.2">
      <c r="A6" s="3" t="s">
        <v>17</v>
      </c>
      <c r="B6" s="3" t="s">
        <v>295</v>
      </c>
      <c r="C6" s="3" t="s">
        <v>296</v>
      </c>
      <c r="D6" s="3" t="s">
        <v>280</v>
      </c>
      <c r="E6" s="3" t="s">
        <v>281</v>
      </c>
      <c r="F6" s="3" t="s">
        <v>22</v>
      </c>
      <c r="G6" s="16" t="s">
        <v>1532</v>
      </c>
      <c r="H6" s="3" t="s">
        <v>282</v>
      </c>
      <c r="I6" s="3" t="s">
        <v>287</v>
      </c>
      <c r="J6" s="3" t="s">
        <v>297</v>
      </c>
      <c r="K6" s="12">
        <v>10000</v>
      </c>
      <c r="L6" s="12">
        <v>8785.5300000000007</v>
      </c>
      <c r="M6" s="12">
        <v>0</v>
      </c>
      <c r="N6" s="12">
        <v>7306.3</v>
      </c>
      <c r="O6" s="12">
        <v>9464.26</v>
      </c>
      <c r="P6" s="12">
        <v>7415.15</v>
      </c>
      <c r="Q6" s="12">
        <v>8555.6200000000008</v>
      </c>
      <c r="R6" s="4" t="s">
        <v>16</v>
      </c>
      <c r="S6" s="4" t="s">
        <v>16</v>
      </c>
      <c r="T6" s="4" t="s">
        <v>16</v>
      </c>
    </row>
    <row r="7" spans="1:20" ht="11.1" customHeight="1" x14ac:dyDescent="0.2">
      <c r="A7" s="3" t="s">
        <v>17</v>
      </c>
      <c r="B7" s="3" t="s">
        <v>298</v>
      </c>
      <c r="C7" s="3" t="s">
        <v>299</v>
      </c>
      <c r="D7" s="3" t="s">
        <v>280</v>
      </c>
      <c r="E7" s="3" t="s">
        <v>281</v>
      </c>
      <c r="F7" s="3" t="s">
        <v>22</v>
      </c>
      <c r="G7" s="16" t="s">
        <v>1532</v>
      </c>
      <c r="H7" s="3" t="s">
        <v>282</v>
      </c>
      <c r="I7" s="3" t="s">
        <v>287</v>
      </c>
      <c r="J7" s="3" t="s">
        <v>300</v>
      </c>
      <c r="K7" s="12">
        <v>8625</v>
      </c>
      <c r="L7" s="12">
        <v>0</v>
      </c>
      <c r="M7" s="12">
        <v>0</v>
      </c>
      <c r="N7" s="12">
        <v>13760</v>
      </c>
      <c r="O7" s="12">
        <v>20435</v>
      </c>
      <c r="P7" s="12">
        <v>0</v>
      </c>
      <c r="Q7" s="12">
        <v>0</v>
      </c>
      <c r="R7" s="4" t="s">
        <v>16</v>
      </c>
      <c r="S7" s="4" t="s">
        <v>16</v>
      </c>
      <c r="T7" s="4" t="s">
        <v>16</v>
      </c>
    </row>
    <row r="8" spans="1:20" ht="11.1" customHeight="1" x14ac:dyDescent="0.2">
      <c r="A8" s="3" t="s">
        <v>17</v>
      </c>
      <c r="B8" s="3" t="s">
        <v>301</v>
      </c>
      <c r="C8" s="3" t="s">
        <v>302</v>
      </c>
      <c r="D8" s="3" t="s">
        <v>280</v>
      </c>
      <c r="E8" s="3" t="s">
        <v>281</v>
      </c>
      <c r="F8" s="3" t="s">
        <v>22</v>
      </c>
      <c r="G8" s="16" t="s">
        <v>1532</v>
      </c>
      <c r="H8" s="3" t="s">
        <v>282</v>
      </c>
      <c r="I8" s="3" t="s">
        <v>303</v>
      </c>
      <c r="J8" s="3" t="s">
        <v>304</v>
      </c>
      <c r="K8" s="12">
        <v>3875.49</v>
      </c>
      <c r="L8" s="12">
        <v>968.85</v>
      </c>
      <c r="M8" s="12">
        <v>0</v>
      </c>
      <c r="N8" s="12">
        <v>949.77</v>
      </c>
      <c r="O8" s="12">
        <v>3799.08</v>
      </c>
      <c r="P8" s="12">
        <v>931.2</v>
      </c>
      <c r="Q8" s="12">
        <v>3724.8</v>
      </c>
      <c r="R8" s="4" t="s">
        <v>16</v>
      </c>
      <c r="S8" s="4" t="s">
        <v>16</v>
      </c>
      <c r="T8" s="4" t="s">
        <v>16</v>
      </c>
    </row>
    <row r="9" spans="1:20" ht="11.1" customHeight="1" x14ac:dyDescent="0.2">
      <c r="A9" s="3" t="s">
        <v>17</v>
      </c>
      <c r="B9" s="3" t="s">
        <v>305</v>
      </c>
      <c r="C9" s="3" t="s">
        <v>279</v>
      </c>
      <c r="D9" s="3" t="s">
        <v>280</v>
      </c>
      <c r="E9" s="3" t="s">
        <v>281</v>
      </c>
      <c r="F9" s="3" t="s">
        <v>22</v>
      </c>
      <c r="G9" s="16" t="s">
        <v>1532</v>
      </c>
      <c r="H9" s="3" t="s">
        <v>24</v>
      </c>
      <c r="I9" s="3" t="s">
        <v>283</v>
      </c>
      <c r="J9" s="3" t="s">
        <v>284</v>
      </c>
      <c r="K9" s="12">
        <v>169970</v>
      </c>
      <c r="L9" s="12">
        <v>38360.1</v>
      </c>
      <c r="M9" s="12">
        <v>0</v>
      </c>
      <c r="N9" s="12">
        <v>37986.39</v>
      </c>
      <c r="O9" s="12">
        <v>165894.85999999999</v>
      </c>
      <c r="P9" s="12">
        <v>51227.9</v>
      </c>
      <c r="Q9" s="12">
        <v>182562.88</v>
      </c>
      <c r="R9" s="4" t="s">
        <v>16</v>
      </c>
      <c r="S9" s="4" t="s">
        <v>16</v>
      </c>
      <c r="T9" s="4" t="s">
        <v>16</v>
      </c>
    </row>
    <row r="10" spans="1:20" ht="11.1" customHeight="1" x14ac:dyDescent="0.2">
      <c r="A10" s="3" t="s">
        <v>17</v>
      </c>
      <c r="B10" s="3" t="s">
        <v>306</v>
      </c>
      <c r="C10" s="3" t="s">
        <v>307</v>
      </c>
      <c r="D10" s="3" t="s">
        <v>280</v>
      </c>
      <c r="E10" s="3" t="s">
        <v>281</v>
      </c>
      <c r="F10" s="3" t="s">
        <v>22</v>
      </c>
      <c r="G10" s="16" t="s">
        <v>1532</v>
      </c>
      <c r="H10" s="3" t="s">
        <v>24</v>
      </c>
      <c r="I10" s="3" t="s">
        <v>283</v>
      </c>
      <c r="J10" s="3" t="s">
        <v>308</v>
      </c>
      <c r="K10" s="12">
        <v>0</v>
      </c>
      <c r="L10" s="12">
        <v>0</v>
      </c>
      <c r="M10" s="12">
        <v>0</v>
      </c>
      <c r="N10" s="12">
        <v>0</v>
      </c>
      <c r="O10" s="12">
        <v>0</v>
      </c>
      <c r="P10" s="12">
        <v>0</v>
      </c>
      <c r="Q10" s="12">
        <v>6095.59</v>
      </c>
      <c r="R10" s="4" t="s">
        <v>16</v>
      </c>
      <c r="S10" s="4" t="s">
        <v>16</v>
      </c>
      <c r="T10" s="4" t="s">
        <v>16</v>
      </c>
    </row>
    <row r="11" spans="1:20" ht="11.1" customHeight="1" x14ac:dyDescent="0.2">
      <c r="A11" s="3" t="s">
        <v>17</v>
      </c>
      <c r="B11" s="3" t="s">
        <v>309</v>
      </c>
      <c r="C11" s="3" t="s">
        <v>310</v>
      </c>
      <c r="D11" s="3" t="s">
        <v>280</v>
      </c>
      <c r="E11" s="3" t="s">
        <v>281</v>
      </c>
      <c r="F11" s="3" t="s">
        <v>22</v>
      </c>
      <c r="G11" s="16" t="s">
        <v>1532</v>
      </c>
      <c r="H11" s="3" t="s">
        <v>24</v>
      </c>
      <c r="I11" s="3" t="s">
        <v>283</v>
      </c>
      <c r="J11" s="3" t="s">
        <v>311</v>
      </c>
      <c r="K11" s="12">
        <v>785</v>
      </c>
      <c r="L11" s="12">
        <v>0</v>
      </c>
      <c r="M11" s="12">
        <v>0</v>
      </c>
      <c r="N11" s="12">
        <v>0</v>
      </c>
      <c r="O11" s="12">
        <v>0</v>
      </c>
      <c r="P11" s="12">
        <v>1700</v>
      </c>
      <c r="Q11" s="12">
        <v>1700</v>
      </c>
      <c r="R11" s="4" t="s">
        <v>16</v>
      </c>
      <c r="S11" s="4" t="s">
        <v>16</v>
      </c>
      <c r="T11" s="4" t="s">
        <v>16</v>
      </c>
    </row>
    <row r="12" spans="1:20" ht="11.1" customHeight="1" x14ac:dyDescent="0.2">
      <c r="A12" s="3" t="s">
        <v>17</v>
      </c>
      <c r="B12" s="3" t="s">
        <v>312</v>
      </c>
      <c r="C12" s="3" t="s">
        <v>286</v>
      </c>
      <c r="D12" s="3" t="s">
        <v>280</v>
      </c>
      <c r="E12" s="3" t="s">
        <v>281</v>
      </c>
      <c r="F12" s="3" t="s">
        <v>22</v>
      </c>
      <c r="G12" s="16" t="s">
        <v>1532</v>
      </c>
      <c r="H12" s="3" t="s">
        <v>24</v>
      </c>
      <c r="I12" s="3" t="s">
        <v>287</v>
      </c>
      <c r="J12" s="3" t="s">
        <v>288</v>
      </c>
      <c r="K12" s="12">
        <v>600</v>
      </c>
      <c r="L12" s="12">
        <v>84.93</v>
      </c>
      <c r="M12" s="12">
        <v>0</v>
      </c>
      <c r="N12" s="12">
        <v>9.76</v>
      </c>
      <c r="O12" s="12">
        <v>597.4</v>
      </c>
      <c r="P12" s="12">
        <v>149.49</v>
      </c>
      <c r="Q12" s="12">
        <v>498.56</v>
      </c>
      <c r="R12" s="4" t="s">
        <v>16</v>
      </c>
      <c r="S12" s="4" t="s">
        <v>16</v>
      </c>
      <c r="T12" s="4" t="s">
        <v>16</v>
      </c>
    </row>
    <row r="13" spans="1:20" ht="11.1" customHeight="1" x14ac:dyDescent="0.2">
      <c r="A13" s="3" t="s">
        <v>17</v>
      </c>
      <c r="B13" s="3" t="s">
        <v>313</v>
      </c>
      <c r="C13" s="3" t="s">
        <v>314</v>
      </c>
      <c r="D13" s="3" t="s">
        <v>280</v>
      </c>
      <c r="E13" s="3" t="s">
        <v>281</v>
      </c>
      <c r="F13" s="3" t="s">
        <v>22</v>
      </c>
      <c r="G13" s="16" t="s">
        <v>1532</v>
      </c>
      <c r="H13" s="3" t="s">
        <v>24</v>
      </c>
      <c r="I13" s="3" t="s">
        <v>287</v>
      </c>
      <c r="J13" s="3" t="s">
        <v>291</v>
      </c>
      <c r="K13" s="12">
        <v>420</v>
      </c>
      <c r="L13" s="12">
        <v>0</v>
      </c>
      <c r="M13" s="12">
        <v>0</v>
      </c>
      <c r="N13" s="12">
        <v>0</v>
      </c>
      <c r="O13" s="12">
        <v>0</v>
      </c>
      <c r="P13" s="12">
        <v>0</v>
      </c>
      <c r="Q13" s="12">
        <v>0</v>
      </c>
      <c r="R13" s="4" t="s">
        <v>16</v>
      </c>
      <c r="S13" s="4" t="s">
        <v>16</v>
      </c>
      <c r="T13" s="4" t="s">
        <v>16</v>
      </c>
    </row>
    <row r="14" spans="1:20" ht="11.1" customHeight="1" x14ac:dyDescent="0.2">
      <c r="A14" s="3" t="s">
        <v>17</v>
      </c>
      <c r="B14" s="3" t="s">
        <v>315</v>
      </c>
      <c r="C14" s="3" t="s">
        <v>293</v>
      </c>
      <c r="D14" s="3" t="s">
        <v>280</v>
      </c>
      <c r="E14" s="3" t="s">
        <v>281</v>
      </c>
      <c r="F14" s="3" t="s">
        <v>22</v>
      </c>
      <c r="G14" s="16" t="s">
        <v>1532</v>
      </c>
      <c r="H14" s="3" t="s">
        <v>24</v>
      </c>
      <c r="I14" s="3" t="s">
        <v>287</v>
      </c>
      <c r="J14" s="3" t="s">
        <v>294</v>
      </c>
      <c r="K14" s="12">
        <v>6500</v>
      </c>
      <c r="L14" s="12">
        <v>0</v>
      </c>
      <c r="M14" s="12">
        <v>6500</v>
      </c>
      <c r="N14" s="12">
        <v>0</v>
      </c>
      <c r="O14" s="12">
        <v>0</v>
      </c>
      <c r="P14" s="12">
        <v>0</v>
      </c>
      <c r="Q14" s="12">
        <v>0</v>
      </c>
      <c r="R14" s="4" t="s">
        <v>16</v>
      </c>
      <c r="S14" s="4" t="s">
        <v>16</v>
      </c>
      <c r="T14" s="4" t="s">
        <v>16</v>
      </c>
    </row>
    <row r="15" spans="1:20" ht="11.1" customHeight="1" x14ac:dyDescent="0.2">
      <c r="A15" s="3" t="s">
        <v>17</v>
      </c>
      <c r="B15" s="3" t="s">
        <v>316</v>
      </c>
      <c r="C15" s="3" t="s">
        <v>296</v>
      </c>
      <c r="D15" s="3" t="s">
        <v>280</v>
      </c>
      <c r="E15" s="3" t="s">
        <v>281</v>
      </c>
      <c r="F15" s="3" t="s">
        <v>22</v>
      </c>
      <c r="G15" s="16" t="s">
        <v>1532</v>
      </c>
      <c r="H15" s="3" t="s">
        <v>24</v>
      </c>
      <c r="I15" s="3" t="s">
        <v>287</v>
      </c>
      <c r="J15" s="3" t="s">
        <v>297</v>
      </c>
      <c r="K15" s="12">
        <v>9000</v>
      </c>
      <c r="L15" s="12">
        <v>842</v>
      </c>
      <c r="M15" s="12">
        <v>85</v>
      </c>
      <c r="N15" s="12">
        <v>829.35</v>
      </c>
      <c r="O15" s="12">
        <v>9359.5499999999993</v>
      </c>
      <c r="P15" s="12">
        <v>2020.8</v>
      </c>
      <c r="Q15" s="12">
        <v>8720.9699999999993</v>
      </c>
      <c r="R15" s="4" t="s">
        <v>16</v>
      </c>
      <c r="S15" s="4" t="s">
        <v>16</v>
      </c>
      <c r="T15" s="4" t="s">
        <v>16</v>
      </c>
    </row>
    <row r="16" spans="1:20" ht="11.1" customHeight="1" x14ac:dyDescent="0.2">
      <c r="A16" s="3" t="s">
        <v>17</v>
      </c>
      <c r="B16" s="3" t="s">
        <v>317</v>
      </c>
      <c r="C16" s="3" t="s">
        <v>299</v>
      </c>
      <c r="D16" s="3" t="s">
        <v>280</v>
      </c>
      <c r="E16" s="3" t="s">
        <v>281</v>
      </c>
      <c r="F16" s="3" t="s">
        <v>22</v>
      </c>
      <c r="G16" s="16" t="s">
        <v>1532</v>
      </c>
      <c r="H16" s="3" t="s">
        <v>24</v>
      </c>
      <c r="I16" s="3" t="s">
        <v>287</v>
      </c>
      <c r="J16" s="3" t="s">
        <v>300</v>
      </c>
      <c r="K16" s="12">
        <v>0</v>
      </c>
      <c r="L16" s="12">
        <v>0</v>
      </c>
      <c r="M16" s="12">
        <v>0</v>
      </c>
      <c r="N16" s="12">
        <v>0</v>
      </c>
      <c r="O16" s="12">
        <v>0</v>
      </c>
      <c r="P16" s="12">
        <v>0</v>
      </c>
      <c r="Q16" s="12">
        <v>0</v>
      </c>
      <c r="R16" s="4" t="s">
        <v>16</v>
      </c>
      <c r="S16" s="4" t="s">
        <v>16</v>
      </c>
      <c r="T16" s="4" t="s">
        <v>16</v>
      </c>
    </row>
    <row r="17" spans="1:20" ht="11.1" customHeight="1" x14ac:dyDescent="0.2">
      <c r="A17" s="3" t="s">
        <v>17</v>
      </c>
      <c r="B17" s="3" t="s">
        <v>318</v>
      </c>
      <c r="C17" s="3" t="s">
        <v>319</v>
      </c>
      <c r="D17" s="3" t="s">
        <v>280</v>
      </c>
      <c r="E17" s="3" t="s">
        <v>281</v>
      </c>
      <c r="F17" s="3" t="s">
        <v>22</v>
      </c>
      <c r="G17" s="16" t="s">
        <v>1532</v>
      </c>
      <c r="H17" s="3" t="s">
        <v>24</v>
      </c>
      <c r="I17" s="3" t="s">
        <v>287</v>
      </c>
      <c r="J17" s="3" t="s">
        <v>320</v>
      </c>
      <c r="K17" s="12">
        <v>0</v>
      </c>
      <c r="L17" s="12">
        <v>0</v>
      </c>
      <c r="M17" s="12">
        <v>0</v>
      </c>
      <c r="N17" s="12">
        <v>0</v>
      </c>
      <c r="O17" s="12">
        <v>0</v>
      </c>
      <c r="P17" s="12">
        <v>0</v>
      </c>
      <c r="Q17" s="12">
        <v>1923.29</v>
      </c>
      <c r="R17" s="4" t="s">
        <v>16</v>
      </c>
      <c r="S17" s="4" t="s">
        <v>16</v>
      </c>
      <c r="T17" s="4" t="s">
        <v>16</v>
      </c>
    </row>
    <row r="18" spans="1:20" ht="11.1" customHeight="1" x14ac:dyDescent="0.2">
      <c r="A18" s="3" t="s">
        <v>17</v>
      </c>
      <c r="B18" s="3" t="s">
        <v>321</v>
      </c>
      <c r="C18" s="3" t="s">
        <v>322</v>
      </c>
      <c r="D18" s="3" t="s">
        <v>280</v>
      </c>
      <c r="E18" s="3" t="s">
        <v>281</v>
      </c>
      <c r="F18" s="3" t="s">
        <v>22</v>
      </c>
      <c r="G18" s="16" t="s">
        <v>1532</v>
      </c>
      <c r="H18" s="3" t="s">
        <v>24</v>
      </c>
      <c r="I18" s="3" t="s">
        <v>287</v>
      </c>
      <c r="J18" s="3" t="s">
        <v>323</v>
      </c>
      <c r="K18" s="12">
        <v>3745.44</v>
      </c>
      <c r="L18" s="12">
        <v>936.36</v>
      </c>
      <c r="M18" s="12">
        <v>0</v>
      </c>
      <c r="N18" s="12">
        <v>952.84</v>
      </c>
      <c r="O18" s="12">
        <v>3706.84</v>
      </c>
      <c r="P18" s="12">
        <v>900</v>
      </c>
      <c r="Q18" s="12">
        <v>3600</v>
      </c>
      <c r="R18" s="4" t="s">
        <v>16</v>
      </c>
      <c r="S18" s="4" t="s">
        <v>16</v>
      </c>
      <c r="T18" s="4" t="s">
        <v>16</v>
      </c>
    </row>
    <row r="19" spans="1:20" ht="11.1" customHeight="1" x14ac:dyDescent="0.2">
      <c r="A19" s="3" t="s">
        <v>17</v>
      </c>
      <c r="B19" s="3" t="s">
        <v>324</v>
      </c>
      <c r="C19" s="3" t="s">
        <v>302</v>
      </c>
      <c r="D19" s="3" t="s">
        <v>280</v>
      </c>
      <c r="E19" s="3" t="s">
        <v>281</v>
      </c>
      <c r="F19" s="3" t="s">
        <v>22</v>
      </c>
      <c r="G19" s="16" t="s">
        <v>1532</v>
      </c>
      <c r="H19" s="3" t="s">
        <v>24</v>
      </c>
      <c r="I19" s="3" t="s">
        <v>303</v>
      </c>
      <c r="J19" s="3" t="s">
        <v>304</v>
      </c>
      <c r="K19" s="12">
        <v>13062.76</v>
      </c>
      <c r="L19" s="12">
        <v>2904.7</v>
      </c>
      <c r="M19" s="12">
        <v>0</v>
      </c>
      <c r="N19" s="12">
        <v>2883.49</v>
      </c>
      <c r="O19" s="12">
        <v>12558.23</v>
      </c>
      <c r="P19" s="12">
        <v>3853.57</v>
      </c>
      <c r="Q19" s="12">
        <v>14325.88</v>
      </c>
      <c r="R19" s="4" t="s">
        <v>16</v>
      </c>
      <c r="S19" s="4" t="s">
        <v>16</v>
      </c>
      <c r="T19" s="4" t="s">
        <v>16</v>
      </c>
    </row>
    <row r="20" spans="1:20" ht="11.1" customHeight="1" x14ac:dyDescent="0.2">
      <c r="A20" s="3" t="s">
        <v>17</v>
      </c>
      <c r="B20" s="3" t="s">
        <v>325</v>
      </c>
      <c r="C20" s="3" t="s">
        <v>279</v>
      </c>
      <c r="D20" s="3" t="s">
        <v>280</v>
      </c>
      <c r="E20" s="3" t="s">
        <v>281</v>
      </c>
      <c r="F20" s="3" t="s">
        <v>22</v>
      </c>
      <c r="G20" s="16" t="s">
        <v>1532</v>
      </c>
      <c r="H20" s="3" t="s">
        <v>326</v>
      </c>
      <c r="I20" s="3" t="s">
        <v>283</v>
      </c>
      <c r="J20" s="3" t="s">
        <v>284</v>
      </c>
      <c r="K20" s="12">
        <v>190944.33</v>
      </c>
      <c r="L20" s="12">
        <v>39500.32</v>
      </c>
      <c r="M20" s="12">
        <v>0</v>
      </c>
      <c r="N20" s="12">
        <v>44552.480000000003</v>
      </c>
      <c r="O20" s="12">
        <v>177313.28</v>
      </c>
      <c r="P20" s="12">
        <v>42646.28</v>
      </c>
      <c r="Q20" s="12">
        <v>180115.96</v>
      </c>
      <c r="R20" s="4" t="s">
        <v>16</v>
      </c>
      <c r="S20" s="4" t="s">
        <v>16</v>
      </c>
      <c r="T20" s="4" t="s">
        <v>16</v>
      </c>
    </row>
    <row r="21" spans="1:20" ht="11.1" customHeight="1" x14ac:dyDescent="0.2">
      <c r="A21" s="3" t="s">
        <v>17</v>
      </c>
      <c r="B21" s="3" t="s">
        <v>327</v>
      </c>
      <c r="C21" s="3" t="s">
        <v>307</v>
      </c>
      <c r="D21" s="3" t="s">
        <v>280</v>
      </c>
      <c r="E21" s="3" t="s">
        <v>281</v>
      </c>
      <c r="F21" s="3" t="s">
        <v>22</v>
      </c>
      <c r="G21" s="16" t="s">
        <v>1532</v>
      </c>
      <c r="H21" s="3" t="s">
        <v>326</v>
      </c>
      <c r="I21" s="3" t="s">
        <v>283</v>
      </c>
      <c r="J21" s="3" t="s">
        <v>308</v>
      </c>
      <c r="K21" s="12">
        <v>6370</v>
      </c>
      <c r="L21" s="12">
        <v>0</v>
      </c>
      <c r="M21" s="12">
        <v>0</v>
      </c>
      <c r="N21" s="12">
        <v>0</v>
      </c>
      <c r="O21" s="12">
        <v>0</v>
      </c>
      <c r="P21" s="12">
        <v>0</v>
      </c>
      <c r="Q21" s="12">
        <v>0</v>
      </c>
      <c r="R21" s="4" t="s">
        <v>16</v>
      </c>
      <c r="S21" s="4" t="s">
        <v>16</v>
      </c>
      <c r="T21" s="4" t="s">
        <v>16</v>
      </c>
    </row>
    <row r="22" spans="1:20" ht="11.1" customHeight="1" x14ac:dyDescent="0.2">
      <c r="A22" s="3" t="s">
        <v>17</v>
      </c>
      <c r="B22" s="3" t="s">
        <v>328</v>
      </c>
      <c r="C22" s="3" t="s">
        <v>329</v>
      </c>
      <c r="D22" s="3" t="s">
        <v>280</v>
      </c>
      <c r="E22" s="3" t="s">
        <v>281</v>
      </c>
      <c r="F22" s="3" t="s">
        <v>22</v>
      </c>
      <c r="G22" s="16" t="s">
        <v>1532</v>
      </c>
      <c r="H22" s="3" t="s">
        <v>326</v>
      </c>
      <c r="I22" s="3" t="s">
        <v>283</v>
      </c>
      <c r="J22" s="3" t="s">
        <v>330</v>
      </c>
      <c r="K22" s="12">
        <v>845.4</v>
      </c>
      <c r="L22" s="12">
        <v>299.31</v>
      </c>
      <c r="M22" s="12">
        <v>0</v>
      </c>
      <c r="N22" s="12">
        <v>21.19</v>
      </c>
      <c r="O22" s="12">
        <v>327.55</v>
      </c>
      <c r="P22" s="12">
        <v>44.92</v>
      </c>
      <c r="Q22" s="12">
        <v>148.77000000000001</v>
      </c>
      <c r="R22" s="4" t="s">
        <v>16</v>
      </c>
      <c r="S22" s="4" t="s">
        <v>16</v>
      </c>
      <c r="T22" s="4" t="s">
        <v>16</v>
      </c>
    </row>
    <row r="23" spans="1:20" ht="11.1" customHeight="1" x14ac:dyDescent="0.2">
      <c r="A23" s="3" t="s">
        <v>17</v>
      </c>
      <c r="B23" s="3" t="s">
        <v>331</v>
      </c>
      <c r="C23" s="3" t="s">
        <v>310</v>
      </c>
      <c r="D23" s="3" t="s">
        <v>280</v>
      </c>
      <c r="E23" s="3" t="s">
        <v>281</v>
      </c>
      <c r="F23" s="3" t="s">
        <v>22</v>
      </c>
      <c r="G23" s="16" t="s">
        <v>1532</v>
      </c>
      <c r="H23" s="3" t="s">
        <v>326</v>
      </c>
      <c r="I23" s="3" t="s">
        <v>283</v>
      </c>
      <c r="J23" s="3" t="s">
        <v>311</v>
      </c>
      <c r="K23" s="12">
        <v>3095</v>
      </c>
      <c r="L23" s="12">
        <v>0</v>
      </c>
      <c r="M23" s="12">
        <v>0</v>
      </c>
      <c r="N23" s="12">
        <v>0</v>
      </c>
      <c r="O23" s="12">
        <v>2485</v>
      </c>
      <c r="P23" s="12">
        <v>0</v>
      </c>
      <c r="Q23" s="12">
        <v>3575</v>
      </c>
      <c r="R23" s="4" t="s">
        <v>16</v>
      </c>
      <c r="S23" s="4" t="s">
        <v>16</v>
      </c>
      <c r="T23" s="4" t="s">
        <v>16</v>
      </c>
    </row>
    <row r="24" spans="1:20" ht="11.1" customHeight="1" x14ac:dyDescent="0.2">
      <c r="A24" s="3" t="s">
        <v>17</v>
      </c>
      <c r="B24" s="3" t="s">
        <v>332</v>
      </c>
      <c r="C24" s="3" t="s">
        <v>333</v>
      </c>
      <c r="D24" s="3" t="s">
        <v>280</v>
      </c>
      <c r="E24" s="3" t="s">
        <v>281</v>
      </c>
      <c r="F24" s="3" t="s">
        <v>22</v>
      </c>
      <c r="G24" s="16" t="s">
        <v>1532</v>
      </c>
      <c r="H24" s="3" t="s">
        <v>326</v>
      </c>
      <c r="I24" s="3" t="s">
        <v>334</v>
      </c>
      <c r="J24" s="3" t="s">
        <v>335</v>
      </c>
      <c r="K24" s="12">
        <v>0</v>
      </c>
      <c r="L24" s="12">
        <v>0</v>
      </c>
      <c r="M24" s="12">
        <v>0</v>
      </c>
      <c r="N24" s="12">
        <v>0</v>
      </c>
      <c r="O24" s="12">
        <v>1200</v>
      </c>
      <c r="P24" s="12">
        <v>0</v>
      </c>
      <c r="Q24" s="12">
        <v>864.12</v>
      </c>
      <c r="R24" s="4" t="s">
        <v>16</v>
      </c>
      <c r="S24" s="4" t="s">
        <v>16</v>
      </c>
      <c r="T24" s="4" t="s">
        <v>16</v>
      </c>
    </row>
    <row r="25" spans="1:20" ht="11.1" customHeight="1" x14ac:dyDescent="0.2">
      <c r="A25" s="3" t="s">
        <v>17</v>
      </c>
      <c r="B25" s="3" t="s">
        <v>336</v>
      </c>
      <c r="C25" s="3" t="s">
        <v>286</v>
      </c>
      <c r="D25" s="3" t="s">
        <v>280</v>
      </c>
      <c r="E25" s="3" t="s">
        <v>281</v>
      </c>
      <c r="F25" s="3" t="s">
        <v>22</v>
      </c>
      <c r="G25" s="16" t="s">
        <v>1532</v>
      </c>
      <c r="H25" s="3" t="s">
        <v>326</v>
      </c>
      <c r="I25" s="3" t="s">
        <v>287</v>
      </c>
      <c r="J25" s="3" t="s">
        <v>288</v>
      </c>
      <c r="K25" s="12">
        <v>3750</v>
      </c>
      <c r="L25" s="12">
        <v>122.57</v>
      </c>
      <c r="M25" s="12">
        <v>0</v>
      </c>
      <c r="N25" s="12">
        <v>431.82</v>
      </c>
      <c r="O25" s="12">
        <v>3570.29</v>
      </c>
      <c r="P25" s="12">
        <v>819.57</v>
      </c>
      <c r="Q25" s="12">
        <v>2712.72</v>
      </c>
      <c r="R25" s="4" t="s">
        <v>16</v>
      </c>
      <c r="S25" s="4" t="s">
        <v>16</v>
      </c>
      <c r="T25" s="4" t="s">
        <v>16</v>
      </c>
    </row>
    <row r="26" spans="1:20" ht="11.1" customHeight="1" x14ac:dyDescent="0.2">
      <c r="A26" s="3" t="s">
        <v>17</v>
      </c>
      <c r="B26" s="3" t="s">
        <v>337</v>
      </c>
      <c r="C26" s="3" t="s">
        <v>314</v>
      </c>
      <c r="D26" s="3" t="s">
        <v>280</v>
      </c>
      <c r="E26" s="3" t="s">
        <v>281</v>
      </c>
      <c r="F26" s="3" t="s">
        <v>22</v>
      </c>
      <c r="G26" s="16" t="s">
        <v>1532</v>
      </c>
      <c r="H26" s="3" t="s">
        <v>326</v>
      </c>
      <c r="I26" s="3" t="s">
        <v>287</v>
      </c>
      <c r="J26" s="3" t="s">
        <v>291</v>
      </c>
      <c r="K26" s="12">
        <v>0</v>
      </c>
      <c r="L26" s="12">
        <v>0</v>
      </c>
      <c r="M26" s="12">
        <v>0</v>
      </c>
      <c r="N26" s="12">
        <v>0</v>
      </c>
      <c r="O26" s="12">
        <v>0</v>
      </c>
      <c r="P26" s="12">
        <v>0</v>
      </c>
      <c r="Q26" s="12">
        <v>0</v>
      </c>
      <c r="R26" s="4" t="s">
        <v>16</v>
      </c>
      <c r="S26" s="4" t="s">
        <v>16</v>
      </c>
      <c r="T26" s="4" t="s">
        <v>16</v>
      </c>
    </row>
    <row r="27" spans="1:20" ht="11.1" customHeight="1" x14ac:dyDescent="0.2">
      <c r="A27" s="3" t="s">
        <v>17</v>
      </c>
      <c r="B27" s="3" t="s">
        <v>338</v>
      </c>
      <c r="C27" s="3" t="s">
        <v>293</v>
      </c>
      <c r="D27" s="3" t="s">
        <v>280</v>
      </c>
      <c r="E27" s="3" t="s">
        <v>281</v>
      </c>
      <c r="F27" s="3" t="s">
        <v>22</v>
      </c>
      <c r="G27" s="16" t="s">
        <v>1532</v>
      </c>
      <c r="H27" s="3" t="s">
        <v>326</v>
      </c>
      <c r="I27" s="3" t="s">
        <v>287</v>
      </c>
      <c r="J27" s="3" t="s">
        <v>294</v>
      </c>
      <c r="K27" s="12">
        <v>1060</v>
      </c>
      <c r="L27" s="12">
        <v>195</v>
      </c>
      <c r="M27" s="12">
        <v>0</v>
      </c>
      <c r="N27" s="12">
        <v>403.97</v>
      </c>
      <c r="O27" s="12">
        <v>403.97</v>
      </c>
      <c r="P27" s="12">
        <v>175</v>
      </c>
      <c r="Q27" s="12">
        <v>195</v>
      </c>
      <c r="R27" s="4" t="s">
        <v>16</v>
      </c>
      <c r="S27" s="4" t="s">
        <v>16</v>
      </c>
      <c r="T27" s="4" t="s">
        <v>16</v>
      </c>
    </row>
    <row r="28" spans="1:20" ht="11.1" customHeight="1" x14ac:dyDescent="0.2">
      <c r="A28" s="3" t="s">
        <v>17</v>
      </c>
      <c r="B28" s="3" t="s">
        <v>339</v>
      </c>
      <c r="C28" s="3" t="s">
        <v>340</v>
      </c>
      <c r="D28" s="3" t="s">
        <v>280</v>
      </c>
      <c r="E28" s="3" t="s">
        <v>281</v>
      </c>
      <c r="F28" s="3" t="s">
        <v>22</v>
      </c>
      <c r="G28" s="16" t="s">
        <v>1532</v>
      </c>
      <c r="H28" s="3" t="s">
        <v>326</v>
      </c>
      <c r="I28" s="3" t="s">
        <v>287</v>
      </c>
      <c r="J28" s="3" t="s">
        <v>341</v>
      </c>
      <c r="K28" s="12">
        <v>0</v>
      </c>
      <c r="L28" s="12">
        <v>0</v>
      </c>
      <c r="M28" s="12">
        <v>0</v>
      </c>
      <c r="N28" s="12">
        <v>0</v>
      </c>
      <c r="O28" s="12">
        <v>0</v>
      </c>
      <c r="P28" s="12">
        <v>0</v>
      </c>
      <c r="Q28" s="12">
        <v>0</v>
      </c>
      <c r="R28" s="4" t="s">
        <v>16</v>
      </c>
      <c r="S28" s="4" t="s">
        <v>16</v>
      </c>
      <c r="T28" s="4" t="s">
        <v>16</v>
      </c>
    </row>
    <row r="29" spans="1:20" ht="11.1" customHeight="1" x14ac:dyDescent="0.2">
      <c r="A29" s="3" t="s">
        <v>17</v>
      </c>
      <c r="B29" s="3" t="s">
        <v>342</v>
      </c>
      <c r="C29" s="3" t="s">
        <v>296</v>
      </c>
      <c r="D29" s="3" t="s">
        <v>280</v>
      </c>
      <c r="E29" s="3" t="s">
        <v>281</v>
      </c>
      <c r="F29" s="3" t="s">
        <v>22</v>
      </c>
      <c r="G29" s="16" t="s">
        <v>1532</v>
      </c>
      <c r="H29" s="3" t="s">
        <v>326</v>
      </c>
      <c r="I29" s="3" t="s">
        <v>287</v>
      </c>
      <c r="J29" s="3" t="s">
        <v>297</v>
      </c>
      <c r="K29" s="12">
        <v>5485</v>
      </c>
      <c r="L29" s="12">
        <v>1010</v>
      </c>
      <c r="M29" s="12">
        <v>0</v>
      </c>
      <c r="N29" s="12">
        <v>360</v>
      </c>
      <c r="O29" s="12">
        <v>2647.4</v>
      </c>
      <c r="P29" s="12">
        <v>809</v>
      </c>
      <c r="Q29" s="12">
        <v>3094.44</v>
      </c>
      <c r="R29" s="4" t="s">
        <v>16</v>
      </c>
      <c r="S29" s="4" t="s">
        <v>16</v>
      </c>
      <c r="T29" s="4" t="s">
        <v>16</v>
      </c>
    </row>
    <row r="30" spans="1:20" ht="11.1" customHeight="1" x14ac:dyDescent="0.2">
      <c r="A30" s="3" t="s">
        <v>17</v>
      </c>
      <c r="B30" s="3" t="s">
        <v>343</v>
      </c>
      <c r="C30" s="3" t="s">
        <v>299</v>
      </c>
      <c r="D30" s="3" t="s">
        <v>280</v>
      </c>
      <c r="E30" s="3" t="s">
        <v>281</v>
      </c>
      <c r="F30" s="3" t="s">
        <v>22</v>
      </c>
      <c r="G30" s="16" t="s">
        <v>1532</v>
      </c>
      <c r="H30" s="3" t="s">
        <v>326</v>
      </c>
      <c r="I30" s="3" t="s">
        <v>287</v>
      </c>
      <c r="J30" s="3" t="s">
        <v>300</v>
      </c>
      <c r="K30" s="12">
        <v>14750</v>
      </c>
      <c r="L30" s="12">
        <v>0</v>
      </c>
      <c r="M30" s="12">
        <v>4750</v>
      </c>
      <c r="N30" s="12">
        <v>0</v>
      </c>
      <c r="O30" s="12">
        <v>0</v>
      </c>
      <c r="P30" s="12">
        <v>0</v>
      </c>
      <c r="Q30" s="12">
        <v>0</v>
      </c>
      <c r="R30" s="4" t="s">
        <v>16</v>
      </c>
      <c r="S30" s="4" t="s">
        <v>16</v>
      </c>
      <c r="T30" s="4" t="s">
        <v>16</v>
      </c>
    </row>
    <row r="31" spans="1:20" ht="11.1" customHeight="1" x14ac:dyDescent="0.2">
      <c r="A31" s="3" t="s">
        <v>17</v>
      </c>
      <c r="B31" s="3" t="s">
        <v>344</v>
      </c>
      <c r="C31" s="3" t="s">
        <v>302</v>
      </c>
      <c r="D31" s="3" t="s">
        <v>280</v>
      </c>
      <c r="E31" s="3" t="s">
        <v>281</v>
      </c>
      <c r="F31" s="3" t="s">
        <v>22</v>
      </c>
      <c r="G31" s="16" t="s">
        <v>1532</v>
      </c>
      <c r="H31" s="3" t="s">
        <v>326</v>
      </c>
      <c r="I31" s="3" t="s">
        <v>303</v>
      </c>
      <c r="J31" s="3" t="s">
        <v>304</v>
      </c>
      <c r="K31" s="12">
        <v>15365.82</v>
      </c>
      <c r="L31" s="12">
        <v>2890.49</v>
      </c>
      <c r="M31" s="12">
        <v>0</v>
      </c>
      <c r="N31" s="12">
        <v>3235.39</v>
      </c>
      <c r="O31" s="12">
        <v>13108.52</v>
      </c>
      <c r="P31" s="12">
        <v>2957.96</v>
      </c>
      <c r="Q31" s="12">
        <v>13230.01</v>
      </c>
      <c r="R31" s="4" t="s">
        <v>16</v>
      </c>
      <c r="S31" s="4" t="s">
        <v>16</v>
      </c>
      <c r="T31" s="4" t="s">
        <v>16</v>
      </c>
    </row>
    <row r="32" spans="1:20" ht="11.1" customHeight="1" x14ac:dyDescent="0.2">
      <c r="A32" s="3" t="s">
        <v>17</v>
      </c>
      <c r="B32" s="3" t="s">
        <v>345</v>
      </c>
      <c r="C32" s="3" t="s">
        <v>279</v>
      </c>
      <c r="D32" s="3" t="s">
        <v>280</v>
      </c>
      <c r="E32" s="3" t="s">
        <v>281</v>
      </c>
      <c r="F32" s="3" t="s">
        <v>22</v>
      </c>
      <c r="G32" s="16" t="s">
        <v>1532</v>
      </c>
      <c r="H32" s="3" t="s">
        <v>346</v>
      </c>
      <c r="I32" s="3" t="s">
        <v>283</v>
      </c>
      <c r="J32" s="3" t="s">
        <v>284</v>
      </c>
      <c r="K32" s="12">
        <v>45675.92</v>
      </c>
      <c r="L32" s="12">
        <v>10325</v>
      </c>
      <c r="M32" s="12">
        <v>0</v>
      </c>
      <c r="N32" s="12">
        <v>10000.209999999999</v>
      </c>
      <c r="O32" s="12">
        <v>43500.89</v>
      </c>
      <c r="P32" s="12">
        <v>9802.7999999999993</v>
      </c>
      <c r="Q32" s="12">
        <v>42478.8</v>
      </c>
      <c r="R32" s="4" t="s">
        <v>16</v>
      </c>
      <c r="S32" s="4" t="s">
        <v>16</v>
      </c>
      <c r="T32" s="4" t="s">
        <v>16</v>
      </c>
    </row>
    <row r="33" spans="1:20" ht="11.1" customHeight="1" x14ac:dyDescent="0.2">
      <c r="A33" s="3" t="s">
        <v>17</v>
      </c>
      <c r="B33" s="3" t="s">
        <v>347</v>
      </c>
      <c r="C33" s="3" t="s">
        <v>310</v>
      </c>
      <c r="D33" s="3" t="s">
        <v>280</v>
      </c>
      <c r="E33" s="3" t="s">
        <v>281</v>
      </c>
      <c r="F33" s="3" t="s">
        <v>22</v>
      </c>
      <c r="G33" s="16" t="s">
        <v>1532</v>
      </c>
      <c r="H33" s="3" t="s">
        <v>346</v>
      </c>
      <c r="I33" s="3" t="s">
        <v>283</v>
      </c>
      <c r="J33" s="3" t="s">
        <v>311</v>
      </c>
      <c r="K33" s="12">
        <v>2000</v>
      </c>
      <c r="L33" s="12">
        <v>0</v>
      </c>
      <c r="M33" s="12">
        <v>0</v>
      </c>
      <c r="N33" s="12">
        <v>0</v>
      </c>
      <c r="O33" s="12">
        <v>2000</v>
      </c>
      <c r="P33" s="12">
        <v>0</v>
      </c>
      <c r="Q33" s="12">
        <v>2000</v>
      </c>
      <c r="R33" s="4" t="s">
        <v>16</v>
      </c>
      <c r="S33" s="4" t="s">
        <v>16</v>
      </c>
      <c r="T33" s="4" t="s">
        <v>16</v>
      </c>
    </row>
    <row r="34" spans="1:20" ht="11.1" customHeight="1" x14ac:dyDescent="0.2">
      <c r="A34" s="3" t="s">
        <v>17</v>
      </c>
      <c r="B34" s="3" t="s">
        <v>348</v>
      </c>
      <c r="C34" s="3" t="s">
        <v>349</v>
      </c>
      <c r="D34" s="3" t="s">
        <v>280</v>
      </c>
      <c r="E34" s="3" t="s">
        <v>281</v>
      </c>
      <c r="F34" s="3" t="s">
        <v>22</v>
      </c>
      <c r="G34" s="16" t="s">
        <v>1532</v>
      </c>
      <c r="H34" s="3" t="s">
        <v>346</v>
      </c>
      <c r="I34" s="3" t="s">
        <v>287</v>
      </c>
      <c r="J34" s="3" t="s">
        <v>350</v>
      </c>
      <c r="K34" s="12">
        <v>1370</v>
      </c>
      <c r="L34" s="12">
        <v>473.78</v>
      </c>
      <c r="M34" s="12">
        <v>0</v>
      </c>
      <c r="N34" s="12">
        <v>876.84</v>
      </c>
      <c r="O34" s="12">
        <v>876.84</v>
      </c>
      <c r="P34" s="12">
        <v>771.7</v>
      </c>
      <c r="Q34" s="12">
        <v>1460.7</v>
      </c>
      <c r="R34" s="4" t="s">
        <v>16</v>
      </c>
      <c r="S34" s="4" t="s">
        <v>16</v>
      </c>
      <c r="T34" s="4" t="s">
        <v>16</v>
      </c>
    </row>
    <row r="35" spans="1:20" ht="11.1" customHeight="1" x14ac:dyDescent="0.2">
      <c r="A35" s="3" t="s">
        <v>17</v>
      </c>
      <c r="B35" s="3" t="s">
        <v>351</v>
      </c>
      <c r="C35" s="3" t="s">
        <v>286</v>
      </c>
      <c r="D35" s="3" t="s">
        <v>280</v>
      </c>
      <c r="E35" s="3" t="s">
        <v>281</v>
      </c>
      <c r="F35" s="3" t="s">
        <v>22</v>
      </c>
      <c r="G35" s="16" t="s">
        <v>1532</v>
      </c>
      <c r="H35" s="3" t="s">
        <v>346</v>
      </c>
      <c r="I35" s="3" t="s">
        <v>287</v>
      </c>
      <c r="J35" s="3" t="s">
        <v>288</v>
      </c>
      <c r="K35" s="12">
        <v>300</v>
      </c>
      <c r="L35" s="12">
        <v>17.88</v>
      </c>
      <c r="M35" s="12">
        <v>56.59</v>
      </c>
      <c r="N35" s="12">
        <v>0</v>
      </c>
      <c r="O35" s="12">
        <v>393.56</v>
      </c>
      <c r="P35" s="12">
        <v>125.02</v>
      </c>
      <c r="Q35" s="12">
        <v>181.98</v>
      </c>
      <c r="R35" s="4" t="s">
        <v>16</v>
      </c>
      <c r="S35" s="4" t="s">
        <v>16</v>
      </c>
      <c r="T35" s="4" t="s">
        <v>16</v>
      </c>
    </row>
    <row r="36" spans="1:20" ht="11.1" customHeight="1" x14ac:dyDescent="0.2">
      <c r="A36" s="3" t="s">
        <v>17</v>
      </c>
      <c r="B36" s="3" t="s">
        <v>352</v>
      </c>
      <c r="C36" s="3" t="s">
        <v>314</v>
      </c>
      <c r="D36" s="3" t="s">
        <v>280</v>
      </c>
      <c r="E36" s="3" t="s">
        <v>281</v>
      </c>
      <c r="F36" s="3" t="s">
        <v>22</v>
      </c>
      <c r="G36" s="16" t="s">
        <v>1532</v>
      </c>
      <c r="H36" s="3" t="s">
        <v>346</v>
      </c>
      <c r="I36" s="3" t="s">
        <v>287</v>
      </c>
      <c r="J36" s="3" t="s">
        <v>291</v>
      </c>
      <c r="K36" s="12">
        <v>0</v>
      </c>
      <c r="L36" s="12">
        <v>0</v>
      </c>
      <c r="M36" s="12">
        <v>0</v>
      </c>
      <c r="N36" s="12">
        <v>0</v>
      </c>
      <c r="O36" s="12">
        <v>0</v>
      </c>
      <c r="P36" s="12">
        <v>0</v>
      </c>
      <c r="Q36" s="12">
        <v>0</v>
      </c>
      <c r="R36" s="4" t="s">
        <v>16</v>
      </c>
      <c r="S36" s="4" t="s">
        <v>16</v>
      </c>
      <c r="T36" s="4" t="s">
        <v>16</v>
      </c>
    </row>
    <row r="37" spans="1:20" ht="11.1" customHeight="1" x14ac:dyDescent="0.2">
      <c r="A37" s="3" t="s">
        <v>17</v>
      </c>
      <c r="B37" s="3" t="s">
        <v>353</v>
      </c>
      <c r="C37" s="3" t="s">
        <v>293</v>
      </c>
      <c r="D37" s="3" t="s">
        <v>280</v>
      </c>
      <c r="E37" s="3" t="s">
        <v>281</v>
      </c>
      <c r="F37" s="3" t="s">
        <v>22</v>
      </c>
      <c r="G37" s="16" t="s">
        <v>1532</v>
      </c>
      <c r="H37" s="3" t="s">
        <v>346</v>
      </c>
      <c r="I37" s="3" t="s">
        <v>287</v>
      </c>
      <c r="J37" s="3" t="s">
        <v>294</v>
      </c>
      <c r="K37" s="12">
        <v>1350</v>
      </c>
      <c r="L37" s="12">
        <v>450</v>
      </c>
      <c r="M37" s="12">
        <v>0</v>
      </c>
      <c r="N37" s="12">
        <v>0</v>
      </c>
      <c r="O37" s="12">
        <v>1250</v>
      </c>
      <c r="P37" s="12">
        <v>1545.64</v>
      </c>
      <c r="Q37" s="12">
        <v>4468.1400000000003</v>
      </c>
      <c r="R37" s="4" t="s">
        <v>16</v>
      </c>
      <c r="S37" s="4" t="s">
        <v>16</v>
      </c>
      <c r="T37" s="4" t="s">
        <v>16</v>
      </c>
    </row>
    <row r="38" spans="1:20" ht="11.1" customHeight="1" x14ac:dyDescent="0.2">
      <c r="A38" s="3" t="s">
        <v>17</v>
      </c>
      <c r="B38" s="3" t="s">
        <v>354</v>
      </c>
      <c r="C38" s="3" t="s">
        <v>355</v>
      </c>
      <c r="D38" s="3" t="s">
        <v>280</v>
      </c>
      <c r="E38" s="3" t="s">
        <v>281</v>
      </c>
      <c r="F38" s="3" t="s">
        <v>22</v>
      </c>
      <c r="G38" s="16" t="s">
        <v>1532</v>
      </c>
      <c r="H38" s="3" t="s">
        <v>346</v>
      </c>
      <c r="I38" s="3" t="s">
        <v>287</v>
      </c>
      <c r="J38" s="3" t="s">
        <v>356</v>
      </c>
      <c r="K38" s="12">
        <v>1535</v>
      </c>
      <c r="L38" s="12">
        <v>0</v>
      </c>
      <c r="M38" s="12">
        <v>0</v>
      </c>
      <c r="N38" s="12">
        <v>0</v>
      </c>
      <c r="O38" s="12">
        <v>1535</v>
      </c>
      <c r="P38" s="12">
        <v>0</v>
      </c>
      <c r="Q38" s="12">
        <v>0</v>
      </c>
      <c r="R38" s="4" t="s">
        <v>16</v>
      </c>
      <c r="S38" s="4" t="s">
        <v>16</v>
      </c>
      <c r="T38" s="4" t="s">
        <v>16</v>
      </c>
    </row>
    <row r="39" spans="1:20" ht="11.1" customHeight="1" x14ac:dyDescent="0.2">
      <c r="A39" s="3" t="s">
        <v>17</v>
      </c>
      <c r="B39" s="3" t="s">
        <v>357</v>
      </c>
      <c r="C39" s="3" t="s">
        <v>296</v>
      </c>
      <c r="D39" s="3" t="s">
        <v>280</v>
      </c>
      <c r="E39" s="3" t="s">
        <v>281</v>
      </c>
      <c r="F39" s="3" t="s">
        <v>22</v>
      </c>
      <c r="G39" s="16" t="s">
        <v>1532</v>
      </c>
      <c r="H39" s="3" t="s">
        <v>346</v>
      </c>
      <c r="I39" s="3" t="s">
        <v>287</v>
      </c>
      <c r="J39" s="3" t="s">
        <v>297</v>
      </c>
      <c r="K39" s="12">
        <v>1800</v>
      </c>
      <c r="L39" s="12">
        <v>30</v>
      </c>
      <c r="M39" s="12">
        <v>0</v>
      </c>
      <c r="N39" s="12">
        <v>0</v>
      </c>
      <c r="O39" s="12">
        <v>763.75</v>
      </c>
      <c r="P39" s="12">
        <v>45</v>
      </c>
      <c r="Q39" s="12">
        <v>375.58</v>
      </c>
      <c r="R39" s="4" t="s">
        <v>16</v>
      </c>
      <c r="S39" s="4" t="s">
        <v>16</v>
      </c>
      <c r="T39" s="4" t="s">
        <v>16</v>
      </c>
    </row>
    <row r="40" spans="1:20" ht="11.1" customHeight="1" x14ac:dyDescent="0.2">
      <c r="A40" s="3" t="s">
        <v>17</v>
      </c>
      <c r="B40" s="3" t="s">
        <v>358</v>
      </c>
      <c r="C40" s="3" t="s">
        <v>299</v>
      </c>
      <c r="D40" s="3" t="s">
        <v>280</v>
      </c>
      <c r="E40" s="3" t="s">
        <v>281</v>
      </c>
      <c r="F40" s="3" t="s">
        <v>22</v>
      </c>
      <c r="G40" s="16" t="s">
        <v>1532</v>
      </c>
      <c r="H40" s="3" t="s">
        <v>346</v>
      </c>
      <c r="I40" s="3" t="s">
        <v>287</v>
      </c>
      <c r="J40" s="3" t="s">
        <v>300</v>
      </c>
      <c r="K40" s="12">
        <v>70100</v>
      </c>
      <c r="L40" s="12">
        <v>5253.24</v>
      </c>
      <c r="M40" s="12">
        <v>0</v>
      </c>
      <c r="N40" s="12">
        <v>1365.63</v>
      </c>
      <c r="O40" s="12">
        <v>75512.070000000007</v>
      </c>
      <c r="P40" s="12">
        <v>2570.5700000000002</v>
      </c>
      <c r="Q40" s="12">
        <v>87507.77</v>
      </c>
      <c r="R40" s="4" t="s">
        <v>16</v>
      </c>
      <c r="S40" s="4" t="s">
        <v>16</v>
      </c>
      <c r="T40" s="4" t="s">
        <v>16</v>
      </c>
    </row>
    <row r="41" spans="1:20" ht="11.1" customHeight="1" x14ac:dyDescent="0.2">
      <c r="A41" s="3" t="s">
        <v>17</v>
      </c>
      <c r="B41" s="3" t="s">
        <v>359</v>
      </c>
      <c r="C41" s="3" t="s">
        <v>322</v>
      </c>
      <c r="D41" s="3" t="s">
        <v>280</v>
      </c>
      <c r="E41" s="3" t="s">
        <v>281</v>
      </c>
      <c r="F41" s="3" t="s">
        <v>22</v>
      </c>
      <c r="G41" s="16" t="s">
        <v>1532</v>
      </c>
      <c r="H41" s="3" t="s">
        <v>346</v>
      </c>
      <c r="I41" s="3" t="s">
        <v>287</v>
      </c>
      <c r="J41" s="3" t="s">
        <v>323</v>
      </c>
      <c r="K41" s="12">
        <v>500</v>
      </c>
      <c r="L41" s="12">
        <v>0</v>
      </c>
      <c r="M41" s="12">
        <v>0</v>
      </c>
      <c r="N41" s="12">
        <v>0</v>
      </c>
      <c r="O41" s="12">
        <v>0</v>
      </c>
      <c r="P41" s="12">
        <v>0</v>
      </c>
      <c r="Q41" s="12">
        <v>40.98</v>
      </c>
      <c r="R41" s="4" t="s">
        <v>16</v>
      </c>
      <c r="S41" s="4" t="s">
        <v>16</v>
      </c>
      <c r="T41" s="4" t="s">
        <v>16</v>
      </c>
    </row>
    <row r="42" spans="1:20" ht="11.1" customHeight="1" x14ac:dyDescent="0.2">
      <c r="A42" s="3" t="s">
        <v>17</v>
      </c>
      <c r="B42" s="3" t="s">
        <v>360</v>
      </c>
      <c r="C42" s="3" t="s">
        <v>302</v>
      </c>
      <c r="D42" s="3" t="s">
        <v>280</v>
      </c>
      <c r="E42" s="3" t="s">
        <v>281</v>
      </c>
      <c r="F42" s="3" t="s">
        <v>22</v>
      </c>
      <c r="G42" s="16" t="s">
        <v>1532</v>
      </c>
      <c r="H42" s="3" t="s">
        <v>346</v>
      </c>
      <c r="I42" s="3" t="s">
        <v>303</v>
      </c>
      <c r="J42" s="3" t="s">
        <v>304</v>
      </c>
      <c r="K42" s="12">
        <v>3647.21</v>
      </c>
      <c r="L42" s="12">
        <v>774.03</v>
      </c>
      <c r="M42" s="12">
        <v>0</v>
      </c>
      <c r="N42" s="12">
        <v>751.7</v>
      </c>
      <c r="O42" s="12">
        <v>3421.92</v>
      </c>
      <c r="P42" s="12">
        <v>725.14</v>
      </c>
      <c r="Q42" s="12">
        <v>3295.78</v>
      </c>
      <c r="R42" s="4" t="s">
        <v>16</v>
      </c>
      <c r="S42" s="4" t="s">
        <v>16</v>
      </c>
      <c r="T42" s="4" t="s">
        <v>16</v>
      </c>
    </row>
    <row r="43" spans="1:20" ht="11.1" customHeight="1" x14ac:dyDescent="0.2">
      <c r="A43" s="3" t="s">
        <v>17</v>
      </c>
      <c r="B43" s="3" t="s">
        <v>361</v>
      </c>
      <c r="C43" s="3" t="s">
        <v>279</v>
      </c>
      <c r="D43" s="3" t="s">
        <v>280</v>
      </c>
      <c r="E43" s="3" t="s">
        <v>281</v>
      </c>
      <c r="F43" s="3" t="s">
        <v>22</v>
      </c>
      <c r="G43" s="16" t="s">
        <v>1532</v>
      </c>
      <c r="H43" s="3" t="s">
        <v>362</v>
      </c>
      <c r="I43" s="3" t="s">
        <v>283</v>
      </c>
      <c r="J43" s="3" t="s">
        <v>284</v>
      </c>
      <c r="K43" s="12">
        <v>47654</v>
      </c>
      <c r="L43" s="12">
        <v>10564.56</v>
      </c>
      <c r="M43" s="12">
        <v>0</v>
      </c>
      <c r="N43" s="12">
        <v>10533.6</v>
      </c>
      <c r="O43" s="12">
        <v>45833.7</v>
      </c>
      <c r="P43" s="12">
        <v>9865.7999999999993</v>
      </c>
      <c r="Q43" s="12">
        <v>43224.32</v>
      </c>
      <c r="R43" s="4" t="s">
        <v>16</v>
      </c>
      <c r="S43" s="4" t="s">
        <v>16</v>
      </c>
      <c r="T43" s="4" t="s">
        <v>16</v>
      </c>
    </row>
    <row r="44" spans="1:20" ht="11.1" customHeight="1" x14ac:dyDescent="0.2">
      <c r="A44" s="3" t="s">
        <v>17</v>
      </c>
      <c r="B44" s="3" t="s">
        <v>363</v>
      </c>
      <c r="C44" s="3" t="s">
        <v>329</v>
      </c>
      <c r="D44" s="3" t="s">
        <v>280</v>
      </c>
      <c r="E44" s="3" t="s">
        <v>281</v>
      </c>
      <c r="F44" s="3" t="s">
        <v>22</v>
      </c>
      <c r="G44" s="16" t="s">
        <v>1532</v>
      </c>
      <c r="H44" s="3" t="s">
        <v>362</v>
      </c>
      <c r="I44" s="3" t="s">
        <v>283</v>
      </c>
      <c r="J44" s="3" t="s">
        <v>330</v>
      </c>
      <c r="K44" s="12">
        <v>1017.8</v>
      </c>
      <c r="L44" s="12">
        <v>36.33</v>
      </c>
      <c r="M44" s="12">
        <v>0</v>
      </c>
      <c r="N44" s="12">
        <v>0</v>
      </c>
      <c r="O44" s="12">
        <v>18.809999999999999</v>
      </c>
      <c r="P44" s="12">
        <v>11.74</v>
      </c>
      <c r="Q44" s="12">
        <v>35.24</v>
      </c>
      <c r="R44" s="4" t="s">
        <v>16</v>
      </c>
      <c r="S44" s="4" t="s">
        <v>16</v>
      </c>
      <c r="T44" s="4" t="s">
        <v>16</v>
      </c>
    </row>
    <row r="45" spans="1:20" ht="11.1" customHeight="1" x14ac:dyDescent="0.2">
      <c r="A45" s="3" t="s">
        <v>17</v>
      </c>
      <c r="B45" s="3" t="s">
        <v>364</v>
      </c>
      <c r="C45" s="3" t="s">
        <v>310</v>
      </c>
      <c r="D45" s="3" t="s">
        <v>280</v>
      </c>
      <c r="E45" s="3" t="s">
        <v>281</v>
      </c>
      <c r="F45" s="3" t="s">
        <v>22</v>
      </c>
      <c r="G45" s="16" t="s">
        <v>1532</v>
      </c>
      <c r="H45" s="3" t="s">
        <v>362</v>
      </c>
      <c r="I45" s="3" t="s">
        <v>283</v>
      </c>
      <c r="J45" s="3" t="s">
        <v>311</v>
      </c>
      <c r="K45" s="12">
        <v>0</v>
      </c>
      <c r="L45" s="12">
        <v>0</v>
      </c>
      <c r="M45" s="12">
        <v>0</v>
      </c>
      <c r="N45" s="12">
        <v>0</v>
      </c>
      <c r="O45" s="12">
        <v>0</v>
      </c>
      <c r="P45" s="12">
        <v>0</v>
      </c>
      <c r="Q45" s="12">
        <v>0</v>
      </c>
      <c r="R45" s="4" t="s">
        <v>16</v>
      </c>
      <c r="S45" s="4" t="s">
        <v>16</v>
      </c>
      <c r="T45" s="4" t="s">
        <v>16</v>
      </c>
    </row>
    <row r="46" spans="1:20" ht="11.1" customHeight="1" x14ac:dyDescent="0.2">
      <c r="A46" s="3" t="s">
        <v>17</v>
      </c>
      <c r="B46" s="3" t="s">
        <v>365</v>
      </c>
      <c r="C46" s="3" t="s">
        <v>333</v>
      </c>
      <c r="D46" s="3" t="s">
        <v>280</v>
      </c>
      <c r="E46" s="3" t="s">
        <v>281</v>
      </c>
      <c r="F46" s="3" t="s">
        <v>22</v>
      </c>
      <c r="G46" s="16" t="s">
        <v>1532</v>
      </c>
      <c r="H46" s="3" t="s">
        <v>362</v>
      </c>
      <c r="I46" s="3" t="s">
        <v>334</v>
      </c>
      <c r="J46" s="3" t="s">
        <v>335</v>
      </c>
      <c r="K46" s="12">
        <v>0</v>
      </c>
      <c r="L46" s="12">
        <v>0</v>
      </c>
      <c r="M46" s="12">
        <v>0</v>
      </c>
      <c r="N46" s="12">
        <v>0</v>
      </c>
      <c r="O46" s="12">
        <v>0</v>
      </c>
      <c r="P46" s="12">
        <v>0</v>
      </c>
      <c r="Q46" s="12">
        <v>0</v>
      </c>
      <c r="R46" s="4" t="s">
        <v>16</v>
      </c>
      <c r="S46" s="4" t="s">
        <v>16</v>
      </c>
      <c r="T46" s="4" t="s">
        <v>16</v>
      </c>
    </row>
    <row r="47" spans="1:20" ht="11.1" customHeight="1" x14ac:dyDescent="0.2">
      <c r="A47" s="3" t="s">
        <v>17</v>
      </c>
      <c r="B47" s="3" t="s">
        <v>366</v>
      </c>
      <c r="C47" s="3" t="s">
        <v>286</v>
      </c>
      <c r="D47" s="3" t="s">
        <v>280</v>
      </c>
      <c r="E47" s="3" t="s">
        <v>281</v>
      </c>
      <c r="F47" s="3" t="s">
        <v>22</v>
      </c>
      <c r="G47" s="16" t="s">
        <v>1532</v>
      </c>
      <c r="H47" s="3" t="s">
        <v>362</v>
      </c>
      <c r="I47" s="3" t="s">
        <v>287</v>
      </c>
      <c r="J47" s="3" t="s">
        <v>288</v>
      </c>
      <c r="K47" s="12">
        <v>2600</v>
      </c>
      <c r="L47" s="12">
        <v>1155.47</v>
      </c>
      <c r="M47" s="12">
        <v>0</v>
      </c>
      <c r="N47" s="12">
        <v>0</v>
      </c>
      <c r="O47" s="12">
        <v>1277.3800000000001</v>
      </c>
      <c r="P47" s="12">
        <v>843.81</v>
      </c>
      <c r="Q47" s="12">
        <v>1175.99</v>
      </c>
      <c r="R47" s="4" t="s">
        <v>16</v>
      </c>
      <c r="S47" s="4" t="s">
        <v>16</v>
      </c>
      <c r="T47" s="4" t="s">
        <v>16</v>
      </c>
    </row>
    <row r="48" spans="1:20" ht="11.1" customHeight="1" x14ac:dyDescent="0.2">
      <c r="A48" s="3" t="s">
        <v>17</v>
      </c>
      <c r="B48" s="3" t="s">
        <v>367</v>
      </c>
      <c r="C48" s="3" t="s">
        <v>314</v>
      </c>
      <c r="D48" s="3" t="s">
        <v>280</v>
      </c>
      <c r="E48" s="3" t="s">
        <v>281</v>
      </c>
      <c r="F48" s="3" t="s">
        <v>22</v>
      </c>
      <c r="G48" s="16" t="s">
        <v>1532</v>
      </c>
      <c r="H48" s="3" t="s">
        <v>362</v>
      </c>
      <c r="I48" s="3" t="s">
        <v>287</v>
      </c>
      <c r="J48" s="3" t="s">
        <v>291</v>
      </c>
      <c r="K48" s="12">
        <v>0</v>
      </c>
      <c r="L48" s="12">
        <v>0</v>
      </c>
      <c r="M48" s="12">
        <v>0</v>
      </c>
      <c r="N48" s="12">
        <v>0</v>
      </c>
      <c r="O48" s="12">
        <v>0</v>
      </c>
      <c r="P48" s="12">
        <v>0</v>
      </c>
      <c r="Q48" s="12">
        <v>0</v>
      </c>
      <c r="R48" s="4" t="s">
        <v>16</v>
      </c>
      <c r="S48" s="4" t="s">
        <v>16</v>
      </c>
      <c r="T48" s="4" t="s">
        <v>16</v>
      </c>
    </row>
    <row r="49" spans="1:20" ht="11.1" customHeight="1" x14ac:dyDescent="0.2">
      <c r="A49" s="3" t="s">
        <v>17</v>
      </c>
      <c r="B49" s="3" t="s">
        <v>368</v>
      </c>
      <c r="C49" s="3" t="s">
        <v>293</v>
      </c>
      <c r="D49" s="3" t="s">
        <v>280</v>
      </c>
      <c r="E49" s="3" t="s">
        <v>281</v>
      </c>
      <c r="F49" s="3" t="s">
        <v>22</v>
      </c>
      <c r="G49" s="16" t="s">
        <v>1532</v>
      </c>
      <c r="H49" s="3" t="s">
        <v>362</v>
      </c>
      <c r="I49" s="3" t="s">
        <v>287</v>
      </c>
      <c r="J49" s="3" t="s">
        <v>294</v>
      </c>
      <c r="K49" s="12">
        <v>0</v>
      </c>
      <c r="L49" s="12">
        <v>0</v>
      </c>
      <c r="M49" s="12">
        <v>0</v>
      </c>
      <c r="N49" s="12">
        <v>0</v>
      </c>
      <c r="O49" s="12">
        <v>0</v>
      </c>
      <c r="P49" s="12">
        <v>0</v>
      </c>
      <c r="Q49" s="12">
        <v>678</v>
      </c>
      <c r="R49" s="4" t="s">
        <v>16</v>
      </c>
      <c r="S49" s="4" t="s">
        <v>16</v>
      </c>
      <c r="T49" s="4" t="s">
        <v>16</v>
      </c>
    </row>
    <row r="50" spans="1:20" ht="11.1" customHeight="1" x14ac:dyDescent="0.2">
      <c r="A50" s="3" t="s">
        <v>17</v>
      </c>
      <c r="B50" s="3" t="s">
        <v>369</v>
      </c>
      <c r="C50" s="3" t="s">
        <v>355</v>
      </c>
      <c r="D50" s="3" t="s">
        <v>280</v>
      </c>
      <c r="E50" s="3" t="s">
        <v>281</v>
      </c>
      <c r="F50" s="3" t="s">
        <v>22</v>
      </c>
      <c r="G50" s="16" t="s">
        <v>1532</v>
      </c>
      <c r="H50" s="3" t="s">
        <v>362</v>
      </c>
      <c r="I50" s="3" t="s">
        <v>287</v>
      </c>
      <c r="J50" s="3" t="s">
        <v>356</v>
      </c>
      <c r="K50" s="12">
        <v>1901</v>
      </c>
      <c r="L50" s="12">
        <v>1195</v>
      </c>
      <c r="M50" s="12">
        <v>0</v>
      </c>
      <c r="N50" s="12">
        <v>1195</v>
      </c>
      <c r="O50" s="12">
        <v>1887</v>
      </c>
      <c r="P50" s="12">
        <v>0</v>
      </c>
      <c r="Q50" s="12">
        <v>0</v>
      </c>
      <c r="R50" s="4" t="s">
        <v>16</v>
      </c>
      <c r="S50" s="4" t="s">
        <v>16</v>
      </c>
      <c r="T50" s="4" t="s">
        <v>16</v>
      </c>
    </row>
    <row r="51" spans="1:20" ht="11.1" customHeight="1" x14ac:dyDescent="0.2">
      <c r="A51" s="3" t="s">
        <v>17</v>
      </c>
      <c r="B51" s="3" t="s">
        <v>370</v>
      </c>
      <c r="C51" s="3" t="s">
        <v>296</v>
      </c>
      <c r="D51" s="3" t="s">
        <v>280</v>
      </c>
      <c r="E51" s="3" t="s">
        <v>281</v>
      </c>
      <c r="F51" s="3" t="s">
        <v>22</v>
      </c>
      <c r="G51" s="16" t="s">
        <v>1532</v>
      </c>
      <c r="H51" s="3" t="s">
        <v>362</v>
      </c>
      <c r="I51" s="3" t="s">
        <v>287</v>
      </c>
      <c r="J51" s="3" t="s">
        <v>297</v>
      </c>
      <c r="K51" s="12">
        <v>252</v>
      </c>
      <c r="L51" s="12">
        <v>50</v>
      </c>
      <c r="M51" s="12">
        <v>0</v>
      </c>
      <c r="N51" s="12">
        <v>38</v>
      </c>
      <c r="O51" s="12">
        <v>150</v>
      </c>
      <c r="P51" s="12">
        <v>37</v>
      </c>
      <c r="Q51" s="12">
        <v>170</v>
      </c>
      <c r="R51" s="4" t="s">
        <v>16</v>
      </c>
      <c r="S51" s="4" t="s">
        <v>16</v>
      </c>
      <c r="T51" s="4" t="s">
        <v>16</v>
      </c>
    </row>
    <row r="52" spans="1:20" ht="11.1" customHeight="1" x14ac:dyDescent="0.2">
      <c r="A52" s="3" t="s">
        <v>17</v>
      </c>
      <c r="B52" s="3" t="s">
        <v>371</v>
      </c>
      <c r="C52" s="3" t="s">
        <v>299</v>
      </c>
      <c r="D52" s="3" t="s">
        <v>280</v>
      </c>
      <c r="E52" s="3" t="s">
        <v>281</v>
      </c>
      <c r="F52" s="3" t="s">
        <v>22</v>
      </c>
      <c r="G52" s="16" t="s">
        <v>1532</v>
      </c>
      <c r="H52" s="3" t="s">
        <v>362</v>
      </c>
      <c r="I52" s="3" t="s">
        <v>287</v>
      </c>
      <c r="J52" s="3" t="s">
        <v>300</v>
      </c>
      <c r="K52" s="12">
        <v>10305</v>
      </c>
      <c r="L52" s="12">
        <v>0</v>
      </c>
      <c r="M52" s="12">
        <v>2500</v>
      </c>
      <c r="N52" s="12">
        <v>0</v>
      </c>
      <c r="O52" s="12">
        <v>2685.24</v>
      </c>
      <c r="P52" s="12">
        <v>1195</v>
      </c>
      <c r="Q52" s="12">
        <v>7044.62</v>
      </c>
      <c r="R52" s="4" t="s">
        <v>16</v>
      </c>
      <c r="S52" s="4" t="s">
        <v>16</v>
      </c>
      <c r="T52" s="4" t="s">
        <v>16</v>
      </c>
    </row>
    <row r="53" spans="1:20" ht="11.1" customHeight="1" x14ac:dyDescent="0.2">
      <c r="A53" s="3" t="s">
        <v>17</v>
      </c>
      <c r="B53" s="3" t="s">
        <v>372</v>
      </c>
      <c r="C53" s="3" t="s">
        <v>302</v>
      </c>
      <c r="D53" s="3" t="s">
        <v>280</v>
      </c>
      <c r="E53" s="3" t="s">
        <v>281</v>
      </c>
      <c r="F53" s="3" t="s">
        <v>22</v>
      </c>
      <c r="G53" s="16" t="s">
        <v>1532</v>
      </c>
      <c r="H53" s="3" t="s">
        <v>362</v>
      </c>
      <c r="I53" s="3" t="s">
        <v>303</v>
      </c>
      <c r="J53" s="3" t="s">
        <v>304</v>
      </c>
      <c r="K53" s="12">
        <v>3723.41</v>
      </c>
      <c r="L53" s="12">
        <v>766.5</v>
      </c>
      <c r="M53" s="12">
        <v>0</v>
      </c>
      <c r="N53" s="12">
        <v>765.61</v>
      </c>
      <c r="O53" s="12">
        <v>3332.01</v>
      </c>
      <c r="P53" s="12">
        <v>716.91</v>
      </c>
      <c r="Q53" s="12">
        <v>3140.89</v>
      </c>
      <c r="R53" s="4" t="s">
        <v>16</v>
      </c>
      <c r="S53" s="4" t="s">
        <v>16</v>
      </c>
      <c r="T53" s="4" t="s">
        <v>16</v>
      </c>
    </row>
    <row r="54" spans="1:20" ht="11.1" customHeight="1" x14ac:dyDescent="0.2">
      <c r="A54" s="3" t="s">
        <v>17</v>
      </c>
      <c r="B54" s="3" t="s">
        <v>373</v>
      </c>
      <c r="C54" s="3" t="s">
        <v>279</v>
      </c>
      <c r="D54" s="3" t="s">
        <v>280</v>
      </c>
      <c r="E54" s="3" t="s">
        <v>281</v>
      </c>
      <c r="F54" s="3" t="s">
        <v>22</v>
      </c>
      <c r="G54" s="16" t="s">
        <v>1532</v>
      </c>
      <c r="H54" s="3" t="s">
        <v>374</v>
      </c>
      <c r="I54" s="3" t="s">
        <v>283</v>
      </c>
      <c r="J54" s="3" t="s">
        <v>284</v>
      </c>
      <c r="K54" s="12">
        <v>0</v>
      </c>
      <c r="L54" s="12">
        <v>0</v>
      </c>
      <c r="M54" s="12">
        <v>0</v>
      </c>
      <c r="N54" s="12">
        <v>0</v>
      </c>
      <c r="O54" s="12">
        <v>0</v>
      </c>
      <c r="P54" s="12">
        <v>19498.68</v>
      </c>
      <c r="Q54" s="12">
        <v>45496.92</v>
      </c>
      <c r="R54" s="4" t="s">
        <v>16</v>
      </c>
      <c r="S54" s="4" t="s">
        <v>16</v>
      </c>
      <c r="T54" s="4" t="s">
        <v>16</v>
      </c>
    </row>
    <row r="55" spans="1:20" ht="11.1" customHeight="1" x14ac:dyDescent="0.2">
      <c r="A55" s="3" t="s">
        <v>17</v>
      </c>
      <c r="B55" s="3" t="s">
        <v>375</v>
      </c>
      <c r="C55" s="3" t="s">
        <v>310</v>
      </c>
      <c r="D55" s="3" t="s">
        <v>280</v>
      </c>
      <c r="E55" s="3" t="s">
        <v>281</v>
      </c>
      <c r="F55" s="3" t="s">
        <v>22</v>
      </c>
      <c r="G55" s="16" t="s">
        <v>1532</v>
      </c>
      <c r="H55" s="3" t="s">
        <v>374</v>
      </c>
      <c r="I55" s="3" t="s">
        <v>283</v>
      </c>
      <c r="J55" s="3" t="s">
        <v>311</v>
      </c>
      <c r="K55" s="12">
        <v>0</v>
      </c>
      <c r="L55" s="12">
        <v>0</v>
      </c>
      <c r="M55" s="12">
        <v>0</v>
      </c>
      <c r="N55" s="12">
        <v>0</v>
      </c>
      <c r="O55" s="12">
        <v>0</v>
      </c>
      <c r="P55" s="12">
        <v>0</v>
      </c>
      <c r="Q55" s="12">
        <v>0</v>
      </c>
      <c r="R55" s="4" t="s">
        <v>16</v>
      </c>
      <c r="S55" s="4" t="s">
        <v>16</v>
      </c>
      <c r="T55" s="4" t="s">
        <v>16</v>
      </c>
    </row>
    <row r="56" spans="1:20" ht="11.1" customHeight="1" x14ac:dyDescent="0.2">
      <c r="A56" s="3" t="s">
        <v>17</v>
      </c>
      <c r="B56" s="3" t="s">
        <v>376</v>
      </c>
      <c r="C56" s="3" t="s">
        <v>286</v>
      </c>
      <c r="D56" s="3" t="s">
        <v>280</v>
      </c>
      <c r="E56" s="3" t="s">
        <v>281</v>
      </c>
      <c r="F56" s="3" t="s">
        <v>22</v>
      </c>
      <c r="G56" s="16" t="s">
        <v>1532</v>
      </c>
      <c r="H56" s="3" t="s">
        <v>374</v>
      </c>
      <c r="I56" s="3" t="s">
        <v>287</v>
      </c>
      <c r="J56" s="3" t="s">
        <v>288</v>
      </c>
      <c r="K56" s="12">
        <v>0</v>
      </c>
      <c r="L56" s="12">
        <v>0</v>
      </c>
      <c r="M56" s="12">
        <v>0</v>
      </c>
      <c r="N56" s="12">
        <v>0</v>
      </c>
      <c r="O56" s="12">
        <v>0</v>
      </c>
      <c r="P56" s="12">
        <v>0</v>
      </c>
      <c r="Q56" s="12">
        <v>228.37</v>
      </c>
      <c r="R56" s="4" t="s">
        <v>16</v>
      </c>
      <c r="S56" s="4" t="s">
        <v>16</v>
      </c>
      <c r="T56" s="4" t="s">
        <v>16</v>
      </c>
    </row>
    <row r="57" spans="1:20" ht="11.1" customHeight="1" x14ac:dyDescent="0.2">
      <c r="A57" s="3" t="s">
        <v>17</v>
      </c>
      <c r="B57" s="3" t="s">
        <v>377</v>
      </c>
      <c r="C57" s="3" t="s">
        <v>314</v>
      </c>
      <c r="D57" s="3" t="s">
        <v>280</v>
      </c>
      <c r="E57" s="3" t="s">
        <v>281</v>
      </c>
      <c r="F57" s="3" t="s">
        <v>22</v>
      </c>
      <c r="G57" s="16" t="s">
        <v>1532</v>
      </c>
      <c r="H57" s="3" t="s">
        <v>374</v>
      </c>
      <c r="I57" s="3" t="s">
        <v>287</v>
      </c>
      <c r="J57" s="3" t="s">
        <v>291</v>
      </c>
      <c r="K57" s="12">
        <v>0</v>
      </c>
      <c r="L57" s="12">
        <v>0</v>
      </c>
      <c r="M57" s="12">
        <v>0</v>
      </c>
      <c r="N57" s="12">
        <v>0</v>
      </c>
      <c r="O57" s="12">
        <v>0</v>
      </c>
      <c r="P57" s="12">
        <v>75</v>
      </c>
      <c r="Q57" s="12">
        <v>150</v>
      </c>
      <c r="R57" s="4" t="s">
        <v>16</v>
      </c>
      <c r="S57" s="4" t="s">
        <v>16</v>
      </c>
      <c r="T57" s="4" t="s">
        <v>16</v>
      </c>
    </row>
    <row r="58" spans="1:20" ht="11.1" customHeight="1" x14ac:dyDescent="0.2">
      <c r="A58" s="3" t="s">
        <v>17</v>
      </c>
      <c r="B58" s="3" t="s">
        <v>378</v>
      </c>
      <c r="C58" s="3" t="s">
        <v>296</v>
      </c>
      <c r="D58" s="3" t="s">
        <v>280</v>
      </c>
      <c r="E58" s="3" t="s">
        <v>281</v>
      </c>
      <c r="F58" s="3" t="s">
        <v>22</v>
      </c>
      <c r="G58" s="16" t="s">
        <v>1532</v>
      </c>
      <c r="H58" s="3" t="s">
        <v>374</v>
      </c>
      <c r="I58" s="3" t="s">
        <v>287</v>
      </c>
      <c r="J58" s="3" t="s">
        <v>297</v>
      </c>
      <c r="K58" s="12">
        <v>0</v>
      </c>
      <c r="L58" s="12">
        <v>0</v>
      </c>
      <c r="M58" s="12">
        <v>0</v>
      </c>
      <c r="N58" s="12">
        <v>0</v>
      </c>
      <c r="O58" s="12">
        <v>0</v>
      </c>
      <c r="P58" s="12">
        <v>148</v>
      </c>
      <c r="Q58" s="12">
        <v>1050</v>
      </c>
      <c r="R58" s="4" t="s">
        <v>16</v>
      </c>
      <c r="S58" s="4" t="s">
        <v>16</v>
      </c>
      <c r="T58" s="4" t="s">
        <v>16</v>
      </c>
    </row>
    <row r="59" spans="1:20" ht="11.1" customHeight="1" x14ac:dyDescent="0.2">
      <c r="A59" s="3" t="s">
        <v>17</v>
      </c>
      <c r="B59" s="3" t="s">
        <v>379</v>
      </c>
      <c r="C59" s="3" t="s">
        <v>299</v>
      </c>
      <c r="D59" s="3" t="s">
        <v>280</v>
      </c>
      <c r="E59" s="3" t="s">
        <v>281</v>
      </c>
      <c r="F59" s="3" t="s">
        <v>22</v>
      </c>
      <c r="G59" s="16" t="s">
        <v>1532</v>
      </c>
      <c r="H59" s="3" t="s">
        <v>374</v>
      </c>
      <c r="I59" s="3" t="s">
        <v>287</v>
      </c>
      <c r="J59" s="3" t="s">
        <v>300</v>
      </c>
      <c r="K59" s="12">
        <v>127500</v>
      </c>
      <c r="L59" s="12">
        <v>19286.580000000002</v>
      </c>
      <c r="M59" s="12">
        <v>47916.65</v>
      </c>
      <c r="N59" s="12">
        <v>17229.16</v>
      </c>
      <c r="O59" s="12">
        <v>108624.82</v>
      </c>
      <c r="P59" s="12">
        <v>4477.53</v>
      </c>
      <c r="Q59" s="12">
        <v>48056.68</v>
      </c>
      <c r="R59" s="4" t="s">
        <v>16</v>
      </c>
      <c r="S59" s="4" t="s">
        <v>16</v>
      </c>
      <c r="T59" s="4" t="s">
        <v>16</v>
      </c>
    </row>
    <row r="60" spans="1:20" ht="11.1" customHeight="1" x14ac:dyDescent="0.2">
      <c r="A60" s="3" t="s">
        <v>17</v>
      </c>
      <c r="B60" s="3" t="s">
        <v>380</v>
      </c>
      <c r="C60" s="3" t="s">
        <v>381</v>
      </c>
      <c r="D60" s="3" t="s">
        <v>280</v>
      </c>
      <c r="E60" s="3" t="s">
        <v>281</v>
      </c>
      <c r="F60" s="3" t="s">
        <v>22</v>
      </c>
      <c r="G60" s="16" t="s">
        <v>1532</v>
      </c>
      <c r="H60" s="3" t="s">
        <v>374</v>
      </c>
      <c r="I60" s="3" t="s">
        <v>287</v>
      </c>
      <c r="J60" s="3" t="s">
        <v>320</v>
      </c>
      <c r="K60" s="12">
        <v>0</v>
      </c>
      <c r="L60" s="12">
        <v>0</v>
      </c>
      <c r="M60" s="12">
        <v>0</v>
      </c>
      <c r="N60" s="12">
        <v>0</v>
      </c>
      <c r="O60" s="12">
        <v>0</v>
      </c>
      <c r="P60" s="12">
        <v>0</v>
      </c>
      <c r="Q60" s="12">
        <v>0</v>
      </c>
      <c r="R60" s="4" t="s">
        <v>16</v>
      </c>
      <c r="S60" s="4" t="s">
        <v>16</v>
      </c>
      <c r="T60" s="4" t="s">
        <v>16</v>
      </c>
    </row>
    <row r="61" spans="1:20" ht="11.1" customHeight="1" x14ac:dyDescent="0.2">
      <c r="A61" s="3" t="s">
        <v>17</v>
      </c>
      <c r="B61" s="3" t="s">
        <v>382</v>
      </c>
      <c r="C61" s="3" t="s">
        <v>302</v>
      </c>
      <c r="D61" s="3" t="s">
        <v>280</v>
      </c>
      <c r="E61" s="3" t="s">
        <v>281</v>
      </c>
      <c r="F61" s="3" t="s">
        <v>22</v>
      </c>
      <c r="G61" s="16" t="s">
        <v>1532</v>
      </c>
      <c r="H61" s="3" t="s">
        <v>374</v>
      </c>
      <c r="I61" s="3" t="s">
        <v>303</v>
      </c>
      <c r="J61" s="3" t="s">
        <v>304</v>
      </c>
      <c r="K61" s="12">
        <v>0</v>
      </c>
      <c r="L61" s="12">
        <v>0</v>
      </c>
      <c r="M61" s="12">
        <v>0</v>
      </c>
      <c r="N61" s="12">
        <v>0</v>
      </c>
      <c r="O61" s="12">
        <v>0</v>
      </c>
      <c r="P61" s="12">
        <v>1464</v>
      </c>
      <c r="Q61" s="12">
        <v>3410.04</v>
      </c>
      <c r="R61" s="4" t="s">
        <v>16</v>
      </c>
      <c r="S61" s="4" t="s">
        <v>16</v>
      </c>
      <c r="T61" s="4" t="s">
        <v>16</v>
      </c>
    </row>
    <row r="62" spans="1:20" ht="11.1" customHeight="1" x14ac:dyDescent="0.2">
      <c r="A62" s="3" t="s">
        <v>17</v>
      </c>
      <c r="B62" s="3" t="s">
        <v>383</v>
      </c>
      <c r="C62" s="3" t="s">
        <v>279</v>
      </c>
      <c r="D62" s="3" t="s">
        <v>280</v>
      </c>
      <c r="E62" s="3" t="s">
        <v>281</v>
      </c>
      <c r="F62" s="3" t="s">
        <v>22</v>
      </c>
      <c r="G62" s="16" t="s">
        <v>1532</v>
      </c>
      <c r="H62" s="3" t="s">
        <v>384</v>
      </c>
      <c r="I62" s="3" t="s">
        <v>283</v>
      </c>
      <c r="J62" s="3" t="s">
        <v>284</v>
      </c>
      <c r="K62" s="12">
        <v>49029.73</v>
      </c>
      <c r="L62" s="12">
        <v>11084.95</v>
      </c>
      <c r="M62" s="12">
        <v>0</v>
      </c>
      <c r="N62" s="12">
        <v>11050.22</v>
      </c>
      <c r="O62" s="12">
        <v>48068.42</v>
      </c>
      <c r="P62" s="12">
        <v>10831.81</v>
      </c>
      <c r="Q62" s="12">
        <v>46937.89</v>
      </c>
      <c r="R62" s="4" t="s">
        <v>16</v>
      </c>
      <c r="S62" s="4" t="s">
        <v>16</v>
      </c>
      <c r="T62" s="4" t="s">
        <v>16</v>
      </c>
    </row>
    <row r="63" spans="1:20" ht="11.1" customHeight="1" x14ac:dyDescent="0.2">
      <c r="A63" s="3" t="s">
        <v>17</v>
      </c>
      <c r="B63" s="3" t="s">
        <v>385</v>
      </c>
      <c r="C63" s="3" t="s">
        <v>329</v>
      </c>
      <c r="D63" s="3" t="s">
        <v>280</v>
      </c>
      <c r="E63" s="3" t="s">
        <v>281</v>
      </c>
      <c r="F63" s="3" t="s">
        <v>22</v>
      </c>
      <c r="G63" s="16" t="s">
        <v>1532</v>
      </c>
      <c r="H63" s="3" t="s">
        <v>384</v>
      </c>
      <c r="I63" s="3" t="s">
        <v>283</v>
      </c>
      <c r="J63" s="3" t="s">
        <v>330</v>
      </c>
      <c r="K63" s="12">
        <v>644.75</v>
      </c>
      <c r="L63" s="12">
        <v>74.069999999999993</v>
      </c>
      <c r="M63" s="12">
        <v>0</v>
      </c>
      <c r="N63" s="12">
        <v>0</v>
      </c>
      <c r="O63" s="12">
        <v>445.18</v>
      </c>
      <c r="P63" s="12">
        <v>0</v>
      </c>
      <c r="Q63" s="12">
        <v>25.79</v>
      </c>
      <c r="R63" s="4" t="s">
        <v>16</v>
      </c>
      <c r="S63" s="4" t="s">
        <v>16</v>
      </c>
      <c r="T63" s="4" t="s">
        <v>16</v>
      </c>
    </row>
    <row r="64" spans="1:20" ht="11.1" customHeight="1" x14ac:dyDescent="0.2">
      <c r="A64" s="3" t="s">
        <v>17</v>
      </c>
      <c r="B64" s="3" t="s">
        <v>386</v>
      </c>
      <c r="C64" s="3" t="s">
        <v>310</v>
      </c>
      <c r="D64" s="3" t="s">
        <v>280</v>
      </c>
      <c r="E64" s="3" t="s">
        <v>281</v>
      </c>
      <c r="F64" s="3" t="s">
        <v>22</v>
      </c>
      <c r="G64" s="16" t="s">
        <v>1532</v>
      </c>
      <c r="H64" s="3" t="s">
        <v>384</v>
      </c>
      <c r="I64" s="3" t="s">
        <v>283</v>
      </c>
      <c r="J64" s="3" t="s">
        <v>311</v>
      </c>
      <c r="K64" s="12">
        <v>785</v>
      </c>
      <c r="L64" s="12">
        <v>0</v>
      </c>
      <c r="M64" s="12">
        <v>0</v>
      </c>
      <c r="N64" s="12">
        <v>0</v>
      </c>
      <c r="O64" s="12">
        <v>785</v>
      </c>
      <c r="P64" s="12">
        <v>0</v>
      </c>
      <c r="Q64" s="12">
        <v>0</v>
      </c>
      <c r="R64" s="4" t="s">
        <v>16</v>
      </c>
      <c r="S64" s="4" t="s">
        <v>16</v>
      </c>
      <c r="T64" s="4" t="s">
        <v>16</v>
      </c>
    </row>
    <row r="65" spans="1:20" ht="11.1" customHeight="1" x14ac:dyDescent="0.2">
      <c r="A65" s="3" t="s">
        <v>17</v>
      </c>
      <c r="B65" s="3" t="s">
        <v>387</v>
      </c>
      <c r="C65" s="3" t="s">
        <v>333</v>
      </c>
      <c r="D65" s="3" t="s">
        <v>280</v>
      </c>
      <c r="E65" s="3" t="s">
        <v>281</v>
      </c>
      <c r="F65" s="3" t="s">
        <v>22</v>
      </c>
      <c r="G65" s="16" t="s">
        <v>1532</v>
      </c>
      <c r="H65" s="3" t="s">
        <v>384</v>
      </c>
      <c r="I65" s="3" t="s">
        <v>334</v>
      </c>
      <c r="J65" s="3" t="s">
        <v>335</v>
      </c>
      <c r="K65" s="12">
        <v>0</v>
      </c>
      <c r="L65" s="12">
        <v>0</v>
      </c>
      <c r="M65" s="12">
        <v>0</v>
      </c>
      <c r="N65" s="12">
        <v>0</v>
      </c>
      <c r="O65" s="12">
        <v>0</v>
      </c>
      <c r="P65" s="12">
        <v>0</v>
      </c>
      <c r="Q65" s="12">
        <v>0</v>
      </c>
      <c r="R65" s="4" t="s">
        <v>16</v>
      </c>
      <c r="S65" s="4" t="s">
        <v>16</v>
      </c>
      <c r="T65" s="4" t="s">
        <v>16</v>
      </c>
    </row>
    <row r="66" spans="1:20" ht="11.1" customHeight="1" x14ac:dyDescent="0.2">
      <c r="A66" s="3" t="s">
        <v>17</v>
      </c>
      <c r="B66" s="3" t="s">
        <v>388</v>
      </c>
      <c r="C66" s="3" t="s">
        <v>389</v>
      </c>
      <c r="D66" s="3" t="s">
        <v>280</v>
      </c>
      <c r="E66" s="3" t="s">
        <v>281</v>
      </c>
      <c r="F66" s="3" t="s">
        <v>22</v>
      </c>
      <c r="G66" s="16" t="s">
        <v>1532</v>
      </c>
      <c r="H66" s="3" t="s">
        <v>384</v>
      </c>
      <c r="I66" s="3" t="s">
        <v>287</v>
      </c>
      <c r="J66" s="3" t="s">
        <v>297</v>
      </c>
      <c r="K66" s="12">
        <v>1000</v>
      </c>
      <c r="L66" s="12">
        <v>0</v>
      </c>
      <c r="M66" s="12">
        <v>0</v>
      </c>
      <c r="N66" s="12">
        <v>0</v>
      </c>
      <c r="O66" s="12">
        <v>331.4</v>
      </c>
      <c r="P66" s="12">
        <v>199</v>
      </c>
      <c r="Q66" s="12">
        <v>450.41</v>
      </c>
      <c r="R66" s="4" t="s">
        <v>16</v>
      </c>
      <c r="S66" s="4" t="s">
        <v>16</v>
      </c>
      <c r="T66" s="4" t="s">
        <v>16</v>
      </c>
    </row>
    <row r="67" spans="1:20" ht="11.1" customHeight="1" x14ac:dyDescent="0.2">
      <c r="A67" s="3" t="s">
        <v>17</v>
      </c>
      <c r="B67" s="3" t="s">
        <v>390</v>
      </c>
      <c r="C67" s="3" t="s">
        <v>299</v>
      </c>
      <c r="D67" s="3" t="s">
        <v>280</v>
      </c>
      <c r="E67" s="3" t="s">
        <v>281</v>
      </c>
      <c r="F67" s="3" t="s">
        <v>22</v>
      </c>
      <c r="G67" s="16" t="s">
        <v>1532</v>
      </c>
      <c r="H67" s="3" t="s">
        <v>384</v>
      </c>
      <c r="I67" s="3" t="s">
        <v>287</v>
      </c>
      <c r="J67" s="3" t="s">
        <v>300</v>
      </c>
      <c r="K67" s="12">
        <v>6500</v>
      </c>
      <c r="L67" s="12">
        <v>50</v>
      </c>
      <c r="M67" s="12">
        <v>0</v>
      </c>
      <c r="N67" s="12">
        <v>0</v>
      </c>
      <c r="O67" s="12">
        <v>2700</v>
      </c>
      <c r="P67" s="12">
        <v>45</v>
      </c>
      <c r="Q67" s="12">
        <v>2994</v>
      </c>
      <c r="R67" s="4" t="s">
        <v>16</v>
      </c>
      <c r="S67" s="4" t="s">
        <v>16</v>
      </c>
      <c r="T67" s="4" t="s">
        <v>16</v>
      </c>
    </row>
    <row r="68" spans="1:20" ht="11.1" customHeight="1" x14ac:dyDescent="0.2">
      <c r="A68" s="3" t="s">
        <v>17</v>
      </c>
      <c r="B68" s="3" t="s">
        <v>391</v>
      </c>
      <c r="C68" s="3" t="s">
        <v>302</v>
      </c>
      <c r="D68" s="3" t="s">
        <v>280</v>
      </c>
      <c r="E68" s="3" t="s">
        <v>281</v>
      </c>
      <c r="F68" s="3" t="s">
        <v>22</v>
      </c>
      <c r="G68" s="16" t="s">
        <v>1532</v>
      </c>
      <c r="H68" s="3" t="s">
        <v>384</v>
      </c>
      <c r="I68" s="3" t="s">
        <v>303</v>
      </c>
      <c r="J68" s="3" t="s">
        <v>304</v>
      </c>
      <c r="K68" s="12">
        <v>3859.81</v>
      </c>
      <c r="L68" s="12">
        <v>796.16</v>
      </c>
      <c r="M68" s="12">
        <v>0</v>
      </c>
      <c r="N68" s="12">
        <v>794.57</v>
      </c>
      <c r="O68" s="12">
        <v>3549.08</v>
      </c>
      <c r="P68" s="12">
        <v>787.57</v>
      </c>
      <c r="Q68" s="12">
        <v>3412.78</v>
      </c>
      <c r="R68" s="4" t="s">
        <v>16</v>
      </c>
      <c r="S68" s="4" t="s">
        <v>16</v>
      </c>
      <c r="T68" s="4" t="s">
        <v>16</v>
      </c>
    </row>
    <row r="69" spans="1:20" ht="11.1" customHeight="1" x14ac:dyDescent="0.2">
      <c r="A69" s="3" t="s">
        <v>17</v>
      </c>
      <c r="B69" s="3" t="s">
        <v>392</v>
      </c>
      <c r="C69" s="3" t="s">
        <v>279</v>
      </c>
      <c r="D69" s="3" t="s">
        <v>280</v>
      </c>
      <c r="E69" s="3" t="s">
        <v>281</v>
      </c>
      <c r="F69" s="3" t="s">
        <v>22</v>
      </c>
      <c r="G69" s="16" t="s">
        <v>1536</v>
      </c>
      <c r="H69" s="3" t="s">
        <v>393</v>
      </c>
      <c r="I69" s="3" t="s">
        <v>283</v>
      </c>
      <c r="J69" s="3" t="s">
        <v>284</v>
      </c>
      <c r="K69" s="12">
        <v>230401.04</v>
      </c>
      <c r="L69" s="12">
        <v>52162.62</v>
      </c>
      <c r="M69" s="12">
        <v>0</v>
      </c>
      <c r="N69" s="12">
        <v>43884.37</v>
      </c>
      <c r="O69" s="12">
        <v>214534.6</v>
      </c>
      <c r="P69" s="12">
        <v>43152.97</v>
      </c>
      <c r="Q69" s="12">
        <v>186996.11</v>
      </c>
      <c r="R69" s="4" t="s">
        <v>16</v>
      </c>
      <c r="S69" s="4" t="s">
        <v>16</v>
      </c>
      <c r="T69" s="4" t="s">
        <v>16</v>
      </c>
    </row>
    <row r="70" spans="1:20" ht="11.1" customHeight="1" x14ac:dyDescent="0.2">
      <c r="A70" s="3" t="s">
        <v>17</v>
      </c>
      <c r="B70" s="3" t="s">
        <v>394</v>
      </c>
      <c r="C70" s="3" t="s">
        <v>307</v>
      </c>
      <c r="D70" s="3" t="s">
        <v>280</v>
      </c>
      <c r="E70" s="3" t="s">
        <v>281</v>
      </c>
      <c r="F70" s="3" t="s">
        <v>22</v>
      </c>
      <c r="G70" s="16" t="s">
        <v>1536</v>
      </c>
      <c r="H70" s="3" t="s">
        <v>393</v>
      </c>
      <c r="I70" s="3" t="s">
        <v>283</v>
      </c>
      <c r="J70" s="3" t="s">
        <v>308</v>
      </c>
      <c r="K70" s="12">
        <v>15149.36</v>
      </c>
      <c r="L70" s="12">
        <v>2734.3</v>
      </c>
      <c r="M70" s="12">
        <v>0</v>
      </c>
      <c r="N70" s="12">
        <v>4740.84</v>
      </c>
      <c r="O70" s="12">
        <v>12935.82</v>
      </c>
      <c r="P70" s="12">
        <v>5135.12</v>
      </c>
      <c r="Q70" s="12">
        <v>27963.360000000001</v>
      </c>
      <c r="R70" s="4" t="s">
        <v>16</v>
      </c>
      <c r="S70" s="4" t="s">
        <v>16</v>
      </c>
      <c r="T70" s="4" t="s">
        <v>16</v>
      </c>
    </row>
    <row r="71" spans="1:20" ht="11.1" customHeight="1" x14ac:dyDescent="0.2">
      <c r="A71" s="3" t="s">
        <v>17</v>
      </c>
      <c r="B71" s="3" t="s">
        <v>395</v>
      </c>
      <c r="C71" s="3" t="s">
        <v>329</v>
      </c>
      <c r="D71" s="3" t="s">
        <v>280</v>
      </c>
      <c r="E71" s="3" t="s">
        <v>281</v>
      </c>
      <c r="F71" s="3" t="s">
        <v>22</v>
      </c>
      <c r="G71" s="16" t="s">
        <v>1536</v>
      </c>
      <c r="H71" s="3" t="s">
        <v>393</v>
      </c>
      <c r="I71" s="3" t="s">
        <v>283</v>
      </c>
      <c r="J71" s="3" t="s">
        <v>330</v>
      </c>
      <c r="K71" s="12">
        <v>1000</v>
      </c>
      <c r="L71" s="12">
        <v>136.82</v>
      </c>
      <c r="M71" s="12">
        <v>0</v>
      </c>
      <c r="N71" s="12">
        <v>55.89</v>
      </c>
      <c r="O71" s="12">
        <v>78.25</v>
      </c>
      <c r="P71" s="12">
        <v>0</v>
      </c>
      <c r="Q71" s="12">
        <v>198.01</v>
      </c>
      <c r="R71" s="4" t="s">
        <v>16</v>
      </c>
      <c r="S71" s="4" t="s">
        <v>16</v>
      </c>
      <c r="T71" s="4" t="s">
        <v>16</v>
      </c>
    </row>
    <row r="72" spans="1:20" ht="11.1" customHeight="1" x14ac:dyDescent="0.2">
      <c r="A72" s="3" t="s">
        <v>17</v>
      </c>
      <c r="B72" s="3" t="s">
        <v>396</v>
      </c>
      <c r="C72" s="3" t="s">
        <v>310</v>
      </c>
      <c r="D72" s="3" t="s">
        <v>280</v>
      </c>
      <c r="E72" s="3" t="s">
        <v>281</v>
      </c>
      <c r="F72" s="3" t="s">
        <v>22</v>
      </c>
      <c r="G72" s="16" t="s">
        <v>1536</v>
      </c>
      <c r="H72" s="3" t="s">
        <v>393</v>
      </c>
      <c r="I72" s="3" t="s">
        <v>283</v>
      </c>
      <c r="J72" s="3" t="s">
        <v>311</v>
      </c>
      <c r="K72" s="12">
        <v>3875</v>
      </c>
      <c r="L72" s="12">
        <v>0</v>
      </c>
      <c r="M72" s="12">
        <v>0</v>
      </c>
      <c r="N72" s="12">
        <v>0</v>
      </c>
      <c r="O72" s="12">
        <v>3330</v>
      </c>
      <c r="P72" s="12">
        <v>0</v>
      </c>
      <c r="Q72" s="12">
        <v>3875</v>
      </c>
      <c r="R72" s="4" t="s">
        <v>16</v>
      </c>
      <c r="S72" s="4" t="s">
        <v>16</v>
      </c>
      <c r="T72" s="4" t="s">
        <v>16</v>
      </c>
    </row>
    <row r="73" spans="1:20" ht="11.1" customHeight="1" x14ac:dyDescent="0.2">
      <c r="A73" s="3" t="s">
        <v>17</v>
      </c>
      <c r="B73" s="3" t="s">
        <v>397</v>
      </c>
      <c r="C73" s="3" t="s">
        <v>333</v>
      </c>
      <c r="D73" s="3" t="s">
        <v>280</v>
      </c>
      <c r="E73" s="3" t="s">
        <v>281</v>
      </c>
      <c r="F73" s="3" t="s">
        <v>22</v>
      </c>
      <c r="G73" s="16" t="s">
        <v>1536</v>
      </c>
      <c r="H73" s="3" t="s">
        <v>393</v>
      </c>
      <c r="I73" s="3" t="s">
        <v>334</v>
      </c>
      <c r="J73" s="3" t="s">
        <v>335</v>
      </c>
      <c r="K73" s="12">
        <v>1500</v>
      </c>
      <c r="L73" s="12">
        <v>0</v>
      </c>
      <c r="M73" s="12">
        <v>0</v>
      </c>
      <c r="N73" s="12">
        <v>0</v>
      </c>
      <c r="O73" s="12">
        <v>457.9</v>
      </c>
      <c r="P73" s="12">
        <v>0</v>
      </c>
      <c r="Q73" s="12">
        <v>0</v>
      </c>
      <c r="R73" s="4" t="s">
        <v>16</v>
      </c>
      <c r="S73" s="4" t="s">
        <v>16</v>
      </c>
      <c r="T73" s="4" t="s">
        <v>16</v>
      </c>
    </row>
    <row r="74" spans="1:20" ht="11.1" customHeight="1" x14ac:dyDescent="0.2">
      <c r="A74" s="3" t="s">
        <v>17</v>
      </c>
      <c r="B74" s="3" t="s">
        <v>398</v>
      </c>
      <c r="C74" s="3" t="s">
        <v>399</v>
      </c>
      <c r="D74" s="3" t="s">
        <v>280</v>
      </c>
      <c r="E74" s="3" t="s">
        <v>281</v>
      </c>
      <c r="F74" s="3" t="s">
        <v>22</v>
      </c>
      <c r="G74" s="16" t="s">
        <v>1536</v>
      </c>
      <c r="H74" s="3" t="s">
        <v>393</v>
      </c>
      <c r="I74" s="3" t="s">
        <v>287</v>
      </c>
      <c r="J74" s="3" t="s">
        <v>400</v>
      </c>
      <c r="K74" s="12">
        <v>1925</v>
      </c>
      <c r="L74" s="12">
        <v>141.34</v>
      </c>
      <c r="M74" s="12">
        <v>0</v>
      </c>
      <c r="N74" s="12">
        <v>78.33</v>
      </c>
      <c r="O74" s="12">
        <v>1275.7</v>
      </c>
      <c r="P74" s="12">
        <v>129.99</v>
      </c>
      <c r="Q74" s="12">
        <v>1326.2</v>
      </c>
      <c r="R74" s="4" t="s">
        <v>16</v>
      </c>
      <c r="S74" s="4" t="s">
        <v>16</v>
      </c>
      <c r="T74" s="4" t="s">
        <v>16</v>
      </c>
    </row>
    <row r="75" spans="1:20" ht="11.1" customHeight="1" x14ac:dyDescent="0.2">
      <c r="A75" s="3" t="s">
        <v>17</v>
      </c>
      <c r="B75" s="3" t="s">
        <v>401</v>
      </c>
      <c r="C75" s="3" t="s">
        <v>402</v>
      </c>
      <c r="D75" s="3" t="s">
        <v>280</v>
      </c>
      <c r="E75" s="3" t="s">
        <v>281</v>
      </c>
      <c r="F75" s="3" t="s">
        <v>22</v>
      </c>
      <c r="G75" s="16" t="s">
        <v>1536</v>
      </c>
      <c r="H75" s="3" t="s">
        <v>393</v>
      </c>
      <c r="I75" s="3" t="s">
        <v>287</v>
      </c>
      <c r="J75" s="3" t="s">
        <v>350</v>
      </c>
      <c r="K75" s="12">
        <v>5500</v>
      </c>
      <c r="L75" s="12">
        <v>503.43</v>
      </c>
      <c r="M75" s="12">
        <v>1100.28</v>
      </c>
      <c r="N75" s="12">
        <v>249.18</v>
      </c>
      <c r="O75" s="12">
        <v>2711.2</v>
      </c>
      <c r="P75" s="12">
        <v>409.11</v>
      </c>
      <c r="Q75" s="12">
        <v>2741.93</v>
      </c>
      <c r="R75" s="4" t="s">
        <v>16</v>
      </c>
      <c r="S75" s="4" t="s">
        <v>16</v>
      </c>
      <c r="T75" s="4" t="s">
        <v>16</v>
      </c>
    </row>
    <row r="76" spans="1:20" ht="11.1" customHeight="1" x14ac:dyDescent="0.2">
      <c r="A76" s="3" t="s">
        <v>17</v>
      </c>
      <c r="B76" s="3" t="s">
        <v>403</v>
      </c>
      <c r="C76" s="3" t="s">
        <v>404</v>
      </c>
      <c r="D76" s="3" t="s">
        <v>280</v>
      </c>
      <c r="E76" s="3" t="s">
        <v>281</v>
      </c>
      <c r="F76" s="3" t="s">
        <v>22</v>
      </c>
      <c r="G76" s="16" t="s">
        <v>1536</v>
      </c>
      <c r="H76" s="3" t="s">
        <v>393</v>
      </c>
      <c r="I76" s="3" t="s">
        <v>287</v>
      </c>
      <c r="J76" s="3" t="s">
        <v>405</v>
      </c>
      <c r="K76" s="12">
        <v>10000</v>
      </c>
      <c r="L76" s="12">
        <v>6536.65</v>
      </c>
      <c r="M76" s="12">
        <v>464.2</v>
      </c>
      <c r="N76" s="12">
        <v>743.24</v>
      </c>
      <c r="O76" s="12">
        <v>4885.8999999999996</v>
      </c>
      <c r="P76" s="12">
        <v>1126.97</v>
      </c>
      <c r="Q76" s="12">
        <v>2740.89</v>
      </c>
      <c r="R76" s="4" t="s">
        <v>16</v>
      </c>
      <c r="S76" s="4" t="s">
        <v>16</v>
      </c>
      <c r="T76" s="4" t="s">
        <v>16</v>
      </c>
    </row>
    <row r="77" spans="1:20" ht="11.1" customHeight="1" x14ac:dyDescent="0.2">
      <c r="A77" s="3" t="s">
        <v>17</v>
      </c>
      <c r="B77" s="3" t="s">
        <v>406</v>
      </c>
      <c r="C77" s="3" t="s">
        <v>407</v>
      </c>
      <c r="D77" s="3" t="s">
        <v>280</v>
      </c>
      <c r="E77" s="3" t="s">
        <v>281</v>
      </c>
      <c r="F77" s="3" t="s">
        <v>22</v>
      </c>
      <c r="G77" s="16" t="s">
        <v>1536</v>
      </c>
      <c r="H77" s="3" t="s">
        <v>393</v>
      </c>
      <c r="I77" s="3" t="s">
        <v>287</v>
      </c>
      <c r="J77" s="3" t="s">
        <v>408</v>
      </c>
      <c r="K77" s="12">
        <v>8675</v>
      </c>
      <c r="L77" s="12">
        <v>3747.13</v>
      </c>
      <c r="M77" s="12">
        <v>305.99</v>
      </c>
      <c r="N77" s="12">
        <v>2772.17</v>
      </c>
      <c r="O77" s="12">
        <v>5150</v>
      </c>
      <c r="P77" s="12">
        <v>3985.34</v>
      </c>
      <c r="Q77" s="12">
        <v>7217.54</v>
      </c>
      <c r="R77" s="4" t="s">
        <v>16</v>
      </c>
      <c r="S77" s="4" t="s">
        <v>16</v>
      </c>
      <c r="T77" s="4" t="s">
        <v>16</v>
      </c>
    </row>
    <row r="78" spans="1:20" ht="11.1" customHeight="1" x14ac:dyDescent="0.2">
      <c r="A78" s="3" t="s">
        <v>17</v>
      </c>
      <c r="B78" s="3" t="s">
        <v>409</v>
      </c>
      <c r="C78" s="3" t="s">
        <v>286</v>
      </c>
      <c r="D78" s="3" t="s">
        <v>280</v>
      </c>
      <c r="E78" s="3" t="s">
        <v>281</v>
      </c>
      <c r="F78" s="3" t="s">
        <v>22</v>
      </c>
      <c r="G78" s="16" t="s">
        <v>1536</v>
      </c>
      <c r="H78" s="3" t="s">
        <v>393</v>
      </c>
      <c r="I78" s="3" t="s">
        <v>287</v>
      </c>
      <c r="J78" s="3" t="s">
        <v>288</v>
      </c>
      <c r="K78" s="12">
        <v>2600</v>
      </c>
      <c r="L78" s="12">
        <v>907.25</v>
      </c>
      <c r="M78" s="12">
        <v>439.51</v>
      </c>
      <c r="N78" s="12">
        <v>397.69</v>
      </c>
      <c r="O78" s="12">
        <v>2386.04</v>
      </c>
      <c r="P78" s="12">
        <v>760.39</v>
      </c>
      <c r="Q78" s="12">
        <v>2380.38</v>
      </c>
      <c r="R78" s="4" t="s">
        <v>16</v>
      </c>
      <c r="S78" s="4" t="s">
        <v>16</v>
      </c>
      <c r="T78" s="4" t="s">
        <v>16</v>
      </c>
    </row>
    <row r="79" spans="1:20" ht="11.1" customHeight="1" x14ac:dyDescent="0.2">
      <c r="A79" s="3" t="s">
        <v>17</v>
      </c>
      <c r="B79" s="3" t="s">
        <v>410</v>
      </c>
      <c r="C79" s="3" t="s">
        <v>411</v>
      </c>
      <c r="D79" s="3" t="s">
        <v>280</v>
      </c>
      <c r="E79" s="3" t="s">
        <v>281</v>
      </c>
      <c r="F79" s="3" t="s">
        <v>22</v>
      </c>
      <c r="G79" s="16" t="s">
        <v>1536</v>
      </c>
      <c r="H79" s="3" t="s">
        <v>393</v>
      </c>
      <c r="I79" s="3" t="s">
        <v>287</v>
      </c>
      <c r="J79" s="3" t="s">
        <v>412</v>
      </c>
      <c r="K79" s="12">
        <v>40000</v>
      </c>
      <c r="L79" s="12">
        <v>13461.76</v>
      </c>
      <c r="M79" s="12">
        <v>0</v>
      </c>
      <c r="N79" s="12">
        <v>15115.48</v>
      </c>
      <c r="O79" s="12">
        <v>36607.57</v>
      </c>
      <c r="P79" s="12">
        <v>12533.77</v>
      </c>
      <c r="Q79" s="12">
        <v>36871.29</v>
      </c>
      <c r="R79" s="4" t="s">
        <v>16</v>
      </c>
      <c r="S79" s="4" t="s">
        <v>16</v>
      </c>
      <c r="T79" s="4" t="s">
        <v>16</v>
      </c>
    </row>
    <row r="80" spans="1:20" ht="11.1" customHeight="1" x14ac:dyDescent="0.2">
      <c r="A80" s="3" t="s">
        <v>17</v>
      </c>
      <c r="B80" s="3" t="s">
        <v>413</v>
      </c>
      <c r="C80" s="3" t="s">
        <v>314</v>
      </c>
      <c r="D80" s="3" t="s">
        <v>280</v>
      </c>
      <c r="E80" s="3" t="s">
        <v>281</v>
      </c>
      <c r="F80" s="3" t="s">
        <v>22</v>
      </c>
      <c r="G80" s="16" t="s">
        <v>1536</v>
      </c>
      <c r="H80" s="3" t="s">
        <v>393</v>
      </c>
      <c r="I80" s="3" t="s">
        <v>287</v>
      </c>
      <c r="J80" s="3" t="s">
        <v>291</v>
      </c>
      <c r="K80" s="12">
        <v>600</v>
      </c>
      <c r="L80" s="12">
        <v>263.81</v>
      </c>
      <c r="M80" s="12">
        <v>360.09</v>
      </c>
      <c r="N80" s="12">
        <v>262.8</v>
      </c>
      <c r="O80" s="12">
        <v>1052.58</v>
      </c>
      <c r="P80" s="12">
        <v>523.6</v>
      </c>
      <c r="Q80" s="12">
        <v>2572.38</v>
      </c>
      <c r="R80" s="4" t="s">
        <v>16</v>
      </c>
      <c r="S80" s="4" t="s">
        <v>16</v>
      </c>
      <c r="T80" s="4" t="s">
        <v>16</v>
      </c>
    </row>
    <row r="81" spans="1:20" ht="11.1" customHeight="1" x14ac:dyDescent="0.2">
      <c r="A81" s="3" t="s">
        <v>17</v>
      </c>
      <c r="B81" s="3" t="s">
        <v>414</v>
      </c>
      <c r="C81" s="3" t="s">
        <v>293</v>
      </c>
      <c r="D81" s="3" t="s">
        <v>280</v>
      </c>
      <c r="E81" s="3" t="s">
        <v>281</v>
      </c>
      <c r="F81" s="3" t="s">
        <v>22</v>
      </c>
      <c r="G81" s="16" t="s">
        <v>1536</v>
      </c>
      <c r="H81" s="3" t="s">
        <v>393</v>
      </c>
      <c r="I81" s="3" t="s">
        <v>287</v>
      </c>
      <c r="J81" s="3" t="s">
        <v>294</v>
      </c>
      <c r="K81" s="12">
        <v>4460</v>
      </c>
      <c r="L81" s="12">
        <v>1425</v>
      </c>
      <c r="M81" s="12">
        <v>90</v>
      </c>
      <c r="N81" s="12">
        <v>1043.99</v>
      </c>
      <c r="O81" s="12">
        <v>3733.12</v>
      </c>
      <c r="P81" s="12">
        <v>1275.1099999999999</v>
      </c>
      <c r="Q81" s="12">
        <v>3074.99</v>
      </c>
      <c r="R81" s="4" t="s">
        <v>16</v>
      </c>
      <c r="S81" s="4" t="s">
        <v>16</v>
      </c>
      <c r="T81" s="4" t="s">
        <v>16</v>
      </c>
    </row>
    <row r="82" spans="1:20" ht="11.1" customHeight="1" x14ac:dyDescent="0.2">
      <c r="A82" s="3" t="s">
        <v>17</v>
      </c>
      <c r="B82" s="3" t="s">
        <v>415</v>
      </c>
      <c r="C82" s="3" t="s">
        <v>416</v>
      </c>
      <c r="D82" s="3" t="s">
        <v>280</v>
      </c>
      <c r="E82" s="3" t="s">
        <v>281</v>
      </c>
      <c r="F82" s="3" t="s">
        <v>22</v>
      </c>
      <c r="G82" s="16" t="s">
        <v>1536</v>
      </c>
      <c r="H82" s="3" t="s">
        <v>393</v>
      </c>
      <c r="I82" s="3" t="s">
        <v>287</v>
      </c>
      <c r="J82" s="3" t="s">
        <v>417</v>
      </c>
      <c r="K82" s="12">
        <v>1200</v>
      </c>
      <c r="L82" s="12">
        <v>0</v>
      </c>
      <c r="M82" s="12">
        <v>0</v>
      </c>
      <c r="N82" s="12">
        <v>0</v>
      </c>
      <c r="O82" s="12">
        <v>227.22</v>
      </c>
      <c r="P82" s="12">
        <v>150</v>
      </c>
      <c r="Q82" s="12">
        <v>150</v>
      </c>
      <c r="R82" s="4" t="s">
        <v>16</v>
      </c>
      <c r="S82" s="4" t="s">
        <v>16</v>
      </c>
      <c r="T82" s="4" t="s">
        <v>16</v>
      </c>
    </row>
    <row r="83" spans="1:20" ht="11.1" customHeight="1" x14ac:dyDescent="0.2">
      <c r="A83" s="3" t="s">
        <v>17</v>
      </c>
      <c r="B83" s="3" t="s">
        <v>418</v>
      </c>
      <c r="C83" s="3" t="s">
        <v>419</v>
      </c>
      <c r="D83" s="3" t="s">
        <v>280</v>
      </c>
      <c r="E83" s="3" t="s">
        <v>281</v>
      </c>
      <c r="F83" s="3" t="s">
        <v>22</v>
      </c>
      <c r="G83" s="16" t="s">
        <v>1536</v>
      </c>
      <c r="H83" s="3" t="s">
        <v>393</v>
      </c>
      <c r="I83" s="3" t="s">
        <v>287</v>
      </c>
      <c r="J83" s="3" t="s">
        <v>420</v>
      </c>
      <c r="K83" s="12">
        <v>12000</v>
      </c>
      <c r="L83" s="12">
        <v>0</v>
      </c>
      <c r="M83" s="12">
        <v>542.95000000000005</v>
      </c>
      <c r="N83" s="12">
        <v>275</v>
      </c>
      <c r="O83" s="12">
        <v>2451.4899999999998</v>
      </c>
      <c r="P83" s="12">
        <v>6834.74</v>
      </c>
      <c r="Q83" s="12">
        <v>11632.96</v>
      </c>
      <c r="R83" s="4" t="s">
        <v>16</v>
      </c>
      <c r="S83" s="4" t="s">
        <v>16</v>
      </c>
      <c r="T83" s="4" t="s">
        <v>16</v>
      </c>
    </row>
    <row r="84" spans="1:20" ht="11.1" customHeight="1" x14ac:dyDescent="0.2">
      <c r="A84" s="3" t="s">
        <v>17</v>
      </c>
      <c r="B84" s="3" t="s">
        <v>421</v>
      </c>
      <c r="C84" s="3" t="s">
        <v>340</v>
      </c>
      <c r="D84" s="3" t="s">
        <v>280</v>
      </c>
      <c r="E84" s="3" t="s">
        <v>281</v>
      </c>
      <c r="F84" s="3" t="s">
        <v>22</v>
      </c>
      <c r="G84" s="16" t="s">
        <v>1536</v>
      </c>
      <c r="H84" s="3" t="s">
        <v>393</v>
      </c>
      <c r="I84" s="3" t="s">
        <v>287</v>
      </c>
      <c r="J84" s="3" t="s">
        <v>341</v>
      </c>
      <c r="K84" s="12">
        <v>3235</v>
      </c>
      <c r="L84" s="12">
        <v>736.47</v>
      </c>
      <c r="M84" s="12">
        <v>1301.22</v>
      </c>
      <c r="N84" s="12">
        <v>630.76</v>
      </c>
      <c r="O84" s="12">
        <v>2634.66</v>
      </c>
      <c r="P84" s="12">
        <v>733.15</v>
      </c>
      <c r="Q84" s="12">
        <v>2977.9</v>
      </c>
      <c r="R84" s="4" t="s">
        <v>16</v>
      </c>
      <c r="S84" s="4" t="s">
        <v>16</v>
      </c>
      <c r="T84" s="4" t="s">
        <v>16</v>
      </c>
    </row>
    <row r="85" spans="1:20" ht="11.1" customHeight="1" x14ac:dyDescent="0.2">
      <c r="A85" s="3" t="s">
        <v>17</v>
      </c>
      <c r="B85" s="3" t="s">
        <v>422</v>
      </c>
      <c r="C85" s="3" t="s">
        <v>296</v>
      </c>
      <c r="D85" s="3" t="s">
        <v>280</v>
      </c>
      <c r="E85" s="3" t="s">
        <v>281</v>
      </c>
      <c r="F85" s="3" t="s">
        <v>22</v>
      </c>
      <c r="G85" s="16" t="s">
        <v>1536</v>
      </c>
      <c r="H85" s="3" t="s">
        <v>393</v>
      </c>
      <c r="I85" s="3" t="s">
        <v>287</v>
      </c>
      <c r="J85" s="3" t="s">
        <v>297</v>
      </c>
      <c r="K85" s="12">
        <v>4200</v>
      </c>
      <c r="L85" s="12">
        <v>798.82</v>
      </c>
      <c r="M85" s="12">
        <v>0</v>
      </c>
      <c r="N85" s="12">
        <v>260.5</v>
      </c>
      <c r="O85" s="12">
        <v>2972.44</v>
      </c>
      <c r="P85" s="12">
        <v>256.49</v>
      </c>
      <c r="Q85" s="12">
        <v>2963.52</v>
      </c>
      <c r="R85" s="4" t="s">
        <v>16</v>
      </c>
      <c r="S85" s="4" t="s">
        <v>16</v>
      </c>
      <c r="T85" s="4" t="s">
        <v>16</v>
      </c>
    </row>
    <row r="86" spans="1:20" ht="11.1" customHeight="1" x14ac:dyDescent="0.2">
      <c r="A86" s="3" t="s">
        <v>17</v>
      </c>
      <c r="B86" s="3" t="s">
        <v>423</v>
      </c>
      <c r="C86" s="3" t="s">
        <v>299</v>
      </c>
      <c r="D86" s="3" t="s">
        <v>280</v>
      </c>
      <c r="E86" s="3" t="s">
        <v>281</v>
      </c>
      <c r="F86" s="3" t="s">
        <v>22</v>
      </c>
      <c r="G86" s="16" t="s">
        <v>1536</v>
      </c>
      <c r="H86" s="3" t="s">
        <v>393</v>
      </c>
      <c r="I86" s="3" t="s">
        <v>287</v>
      </c>
      <c r="J86" s="3" t="s">
        <v>300</v>
      </c>
      <c r="K86" s="12">
        <v>7300</v>
      </c>
      <c r="L86" s="12">
        <v>0</v>
      </c>
      <c r="M86" s="12">
        <v>4800</v>
      </c>
      <c r="N86" s="12">
        <v>0</v>
      </c>
      <c r="O86" s="12">
        <v>1478</v>
      </c>
      <c r="P86" s="12">
        <v>0</v>
      </c>
      <c r="Q86" s="12">
        <v>779</v>
      </c>
      <c r="R86" s="4" t="s">
        <v>16</v>
      </c>
      <c r="S86" s="4" t="s">
        <v>16</v>
      </c>
      <c r="T86" s="4" t="s">
        <v>16</v>
      </c>
    </row>
    <row r="87" spans="1:20" ht="11.1" customHeight="1" x14ac:dyDescent="0.2">
      <c r="A87" s="3" t="s">
        <v>17</v>
      </c>
      <c r="B87" s="3" t="s">
        <v>424</v>
      </c>
      <c r="C87" s="3" t="s">
        <v>302</v>
      </c>
      <c r="D87" s="3" t="s">
        <v>280</v>
      </c>
      <c r="E87" s="3" t="s">
        <v>281</v>
      </c>
      <c r="F87" s="3" t="s">
        <v>22</v>
      </c>
      <c r="G87" s="16" t="s">
        <v>1536</v>
      </c>
      <c r="H87" s="3" t="s">
        <v>393</v>
      </c>
      <c r="I87" s="3" t="s">
        <v>303</v>
      </c>
      <c r="J87" s="3" t="s">
        <v>304</v>
      </c>
      <c r="K87" s="12">
        <v>19157.560000000001</v>
      </c>
      <c r="L87" s="12">
        <v>4142.5600000000004</v>
      </c>
      <c r="M87" s="12">
        <v>0</v>
      </c>
      <c r="N87" s="12">
        <v>3636.3</v>
      </c>
      <c r="O87" s="12">
        <v>17217.43</v>
      </c>
      <c r="P87" s="12">
        <v>3626.54</v>
      </c>
      <c r="Q87" s="12">
        <v>16456.29</v>
      </c>
      <c r="R87" s="4" t="s">
        <v>16</v>
      </c>
      <c r="S87" s="4" t="s">
        <v>16</v>
      </c>
      <c r="T87" s="4" t="s">
        <v>16</v>
      </c>
    </row>
    <row r="88" spans="1:20" ht="11.1" customHeight="1" x14ac:dyDescent="0.2">
      <c r="A88" s="3" t="s">
        <v>17</v>
      </c>
      <c r="B88" s="3" t="s">
        <v>425</v>
      </c>
      <c r="C88" s="3" t="s">
        <v>426</v>
      </c>
      <c r="D88" s="3" t="s">
        <v>280</v>
      </c>
      <c r="E88" s="3" t="s">
        <v>281</v>
      </c>
      <c r="F88" s="3" t="s">
        <v>22</v>
      </c>
      <c r="G88" s="16" t="s">
        <v>1536</v>
      </c>
      <c r="H88" s="3" t="s">
        <v>427</v>
      </c>
      <c r="I88" s="3" t="s">
        <v>283</v>
      </c>
      <c r="J88" s="3" t="s">
        <v>428</v>
      </c>
      <c r="K88" s="12">
        <v>0</v>
      </c>
      <c r="L88" s="12">
        <v>0</v>
      </c>
      <c r="M88" s="12">
        <v>0</v>
      </c>
      <c r="N88" s="12">
        <v>0</v>
      </c>
      <c r="O88" s="12">
        <v>0</v>
      </c>
      <c r="P88" s="12">
        <v>0</v>
      </c>
      <c r="Q88" s="12">
        <v>0</v>
      </c>
      <c r="R88" s="4" t="s">
        <v>16</v>
      </c>
      <c r="S88" s="4" t="s">
        <v>16</v>
      </c>
      <c r="T88" s="4" t="s">
        <v>16</v>
      </c>
    </row>
    <row r="89" spans="1:20" ht="11.1" customHeight="1" x14ac:dyDescent="0.2">
      <c r="A89" s="3" t="s">
        <v>17</v>
      </c>
      <c r="B89" s="3" t="s">
        <v>429</v>
      </c>
      <c r="C89" s="3" t="s">
        <v>307</v>
      </c>
      <c r="D89" s="3" t="s">
        <v>280</v>
      </c>
      <c r="E89" s="3" t="s">
        <v>281</v>
      </c>
      <c r="F89" s="3" t="s">
        <v>22</v>
      </c>
      <c r="G89" s="16" t="s">
        <v>1536</v>
      </c>
      <c r="H89" s="3" t="s">
        <v>427</v>
      </c>
      <c r="I89" s="3" t="s">
        <v>283</v>
      </c>
      <c r="J89" s="3" t="s">
        <v>308</v>
      </c>
      <c r="K89" s="12">
        <v>16187.8</v>
      </c>
      <c r="L89" s="12">
        <v>3796.67</v>
      </c>
      <c r="M89" s="12">
        <v>0</v>
      </c>
      <c r="N89" s="12">
        <v>3387.72</v>
      </c>
      <c r="O89" s="12">
        <v>12745.15</v>
      </c>
      <c r="P89" s="12">
        <v>3156.56</v>
      </c>
      <c r="Q89" s="12">
        <v>13000.24</v>
      </c>
      <c r="R89" s="4" t="s">
        <v>16</v>
      </c>
      <c r="S89" s="4" t="s">
        <v>16</v>
      </c>
      <c r="T89" s="4" t="s">
        <v>16</v>
      </c>
    </row>
    <row r="90" spans="1:20" ht="11.1" customHeight="1" x14ac:dyDescent="0.2">
      <c r="A90" s="3" t="s">
        <v>17</v>
      </c>
      <c r="B90" s="3" t="s">
        <v>430</v>
      </c>
      <c r="C90" s="3" t="s">
        <v>333</v>
      </c>
      <c r="D90" s="3" t="s">
        <v>280</v>
      </c>
      <c r="E90" s="3" t="s">
        <v>281</v>
      </c>
      <c r="F90" s="3" t="s">
        <v>22</v>
      </c>
      <c r="G90" s="16" t="s">
        <v>1536</v>
      </c>
      <c r="H90" s="3" t="s">
        <v>427</v>
      </c>
      <c r="I90" s="3" t="s">
        <v>334</v>
      </c>
      <c r="J90" s="3" t="s">
        <v>335</v>
      </c>
      <c r="K90" s="12">
        <v>1000</v>
      </c>
      <c r="L90" s="12">
        <v>0</v>
      </c>
      <c r="M90" s="12">
        <v>0</v>
      </c>
      <c r="N90" s="12">
        <v>0</v>
      </c>
      <c r="O90" s="12">
        <v>499.99</v>
      </c>
      <c r="P90" s="12">
        <v>0</v>
      </c>
      <c r="Q90" s="12">
        <v>0</v>
      </c>
      <c r="R90" s="4" t="s">
        <v>16</v>
      </c>
      <c r="S90" s="4" t="s">
        <v>16</v>
      </c>
      <c r="T90" s="4" t="s">
        <v>16</v>
      </c>
    </row>
    <row r="91" spans="1:20" ht="11.1" customHeight="1" x14ac:dyDescent="0.2">
      <c r="A91" s="3" t="s">
        <v>17</v>
      </c>
      <c r="B91" s="3" t="s">
        <v>431</v>
      </c>
      <c r="C91" s="3" t="s">
        <v>432</v>
      </c>
      <c r="D91" s="3" t="s">
        <v>280</v>
      </c>
      <c r="E91" s="3" t="s">
        <v>281</v>
      </c>
      <c r="F91" s="3" t="s">
        <v>22</v>
      </c>
      <c r="G91" s="16" t="s">
        <v>1536</v>
      </c>
      <c r="H91" s="3" t="s">
        <v>427</v>
      </c>
      <c r="I91" s="3" t="s">
        <v>287</v>
      </c>
      <c r="J91" s="3" t="s">
        <v>350</v>
      </c>
      <c r="K91" s="12">
        <v>1000</v>
      </c>
      <c r="L91" s="12">
        <v>48.4</v>
      </c>
      <c r="M91" s="12">
        <v>300</v>
      </c>
      <c r="N91" s="12">
        <v>278.38</v>
      </c>
      <c r="O91" s="12">
        <v>509.6</v>
      </c>
      <c r="P91" s="12">
        <v>141.11000000000001</v>
      </c>
      <c r="Q91" s="12">
        <v>981.1</v>
      </c>
      <c r="R91" s="4" t="s">
        <v>16</v>
      </c>
      <c r="S91" s="4" t="s">
        <v>16</v>
      </c>
      <c r="T91" s="4" t="s">
        <v>16</v>
      </c>
    </row>
    <row r="92" spans="1:20" ht="11.1" customHeight="1" x14ac:dyDescent="0.2">
      <c r="A92" s="3" t="s">
        <v>17</v>
      </c>
      <c r="B92" s="3" t="s">
        <v>433</v>
      </c>
      <c r="C92" s="3" t="s">
        <v>404</v>
      </c>
      <c r="D92" s="3" t="s">
        <v>280</v>
      </c>
      <c r="E92" s="3" t="s">
        <v>281</v>
      </c>
      <c r="F92" s="3" t="s">
        <v>22</v>
      </c>
      <c r="G92" s="16" t="s">
        <v>1536</v>
      </c>
      <c r="H92" s="3" t="s">
        <v>427</v>
      </c>
      <c r="I92" s="3" t="s">
        <v>287</v>
      </c>
      <c r="J92" s="3" t="s">
        <v>405</v>
      </c>
      <c r="K92" s="12">
        <v>3624.6</v>
      </c>
      <c r="L92" s="12">
        <v>1990.52</v>
      </c>
      <c r="M92" s="12">
        <v>0</v>
      </c>
      <c r="N92" s="12">
        <v>1270.56</v>
      </c>
      <c r="O92" s="12">
        <v>1603.4</v>
      </c>
      <c r="P92" s="12">
        <v>247.81</v>
      </c>
      <c r="Q92" s="12">
        <v>1492.28</v>
      </c>
      <c r="R92" s="4" t="s">
        <v>16</v>
      </c>
      <c r="S92" s="4" t="s">
        <v>16</v>
      </c>
      <c r="T92" s="4" t="s">
        <v>16</v>
      </c>
    </row>
    <row r="93" spans="1:20" ht="11.1" customHeight="1" x14ac:dyDescent="0.2">
      <c r="A93" s="3" t="s">
        <v>17</v>
      </c>
      <c r="B93" s="3" t="s">
        <v>434</v>
      </c>
      <c r="C93" s="3" t="s">
        <v>411</v>
      </c>
      <c r="D93" s="3" t="s">
        <v>280</v>
      </c>
      <c r="E93" s="3" t="s">
        <v>281</v>
      </c>
      <c r="F93" s="3" t="s">
        <v>22</v>
      </c>
      <c r="G93" s="16" t="s">
        <v>1536</v>
      </c>
      <c r="H93" s="3" t="s">
        <v>427</v>
      </c>
      <c r="I93" s="3" t="s">
        <v>287</v>
      </c>
      <c r="J93" s="3" t="s">
        <v>412</v>
      </c>
      <c r="K93" s="12">
        <v>25000</v>
      </c>
      <c r="L93" s="12">
        <v>4631.28</v>
      </c>
      <c r="M93" s="12">
        <v>0</v>
      </c>
      <c r="N93" s="12">
        <v>6668.62</v>
      </c>
      <c r="O93" s="12">
        <v>22312.18</v>
      </c>
      <c r="P93" s="12">
        <v>7117.08</v>
      </c>
      <c r="Q93" s="12">
        <v>20028.34</v>
      </c>
      <c r="R93" s="4" t="s">
        <v>16</v>
      </c>
      <c r="S93" s="4" t="s">
        <v>16</v>
      </c>
      <c r="T93" s="4" t="s">
        <v>16</v>
      </c>
    </row>
    <row r="94" spans="1:20" ht="11.1" customHeight="1" x14ac:dyDescent="0.2">
      <c r="A94" s="3" t="s">
        <v>17</v>
      </c>
      <c r="B94" s="3" t="s">
        <v>435</v>
      </c>
      <c r="C94" s="3" t="s">
        <v>314</v>
      </c>
      <c r="D94" s="3" t="s">
        <v>280</v>
      </c>
      <c r="E94" s="3" t="s">
        <v>281</v>
      </c>
      <c r="F94" s="3" t="s">
        <v>22</v>
      </c>
      <c r="G94" s="16" t="s">
        <v>1536</v>
      </c>
      <c r="H94" s="3" t="s">
        <v>427</v>
      </c>
      <c r="I94" s="3" t="s">
        <v>287</v>
      </c>
      <c r="J94" s="3" t="s">
        <v>291</v>
      </c>
      <c r="K94" s="12">
        <v>0</v>
      </c>
      <c r="L94" s="12">
        <v>0</v>
      </c>
      <c r="M94" s="12">
        <v>0</v>
      </c>
      <c r="N94" s="12">
        <v>0</v>
      </c>
      <c r="O94" s="12">
        <v>0</v>
      </c>
      <c r="P94" s="12">
        <v>1749.61</v>
      </c>
      <c r="Q94" s="12">
        <v>7984.49</v>
      </c>
      <c r="R94" s="4" t="s">
        <v>16</v>
      </c>
      <c r="S94" s="4" t="s">
        <v>16</v>
      </c>
      <c r="T94" s="4" t="s">
        <v>16</v>
      </c>
    </row>
    <row r="95" spans="1:20" ht="11.1" customHeight="1" x14ac:dyDescent="0.2">
      <c r="A95" s="3" t="s">
        <v>17</v>
      </c>
      <c r="B95" s="3" t="s">
        <v>436</v>
      </c>
      <c r="C95" s="3" t="s">
        <v>293</v>
      </c>
      <c r="D95" s="3" t="s">
        <v>280</v>
      </c>
      <c r="E95" s="3" t="s">
        <v>281</v>
      </c>
      <c r="F95" s="3" t="s">
        <v>22</v>
      </c>
      <c r="G95" s="16" t="s">
        <v>1536</v>
      </c>
      <c r="H95" s="3" t="s">
        <v>427</v>
      </c>
      <c r="I95" s="3" t="s">
        <v>287</v>
      </c>
      <c r="J95" s="3" t="s">
        <v>294</v>
      </c>
      <c r="K95" s="12">
        <v>7450</v>
      </c>
      <c r="L95" s="12">
        <v>0</v>
      </c>
      <c r="M95" s="12">
        <v>0</v>
      </c>
      <c r="N95" s="12">
        <v>1926.71</v>
      </c>
      <c r="O95" s="12">
        <v>11540.41</v>
      </c>
      <c r="P95" s="12">
        <v>155</v>
      </c>
      <c r="Q95" s="12">
        <v>1050.95</v>
      </c>
      <c r="R95" s="4" t="s">
        <v>16</v>
      </c>
      <c r="S95" s="4" t="s">
        <v>16</v>
      </c>
      <c r="T95" s="4" t="s">
        <v>16</v>
      </c>
    </row>
    <row r="96" spans="1:20" ht="11.1" customHeight="1" x14ac:dyDescent="0.2">
      <c r="A96" s="3" t="s">
        <v>17</v>
      </c>
      <c r="B96" s="3" t="s">
        <v>437</v>
      </c>
      <c r="C96" s="3" t="s">
        <v>419</v>
      </c>
      <c r="D96" s="3" t="s">
        <v>280</v>
      </c>
      <c r="E96" s="3" t="s">
        <v>281</v>
      </c>
      <c r="F96" s="3" t="s">
        <v>22</v>
      </c>
      <c r="G96" s="16" t="s">
        <v>1536</v>
      </c>
      <c r="H96" s="3" t="s">
        <v>427</v>
      </c>
      <c r="I96" s="3" t="s">
        <v>287</v>
      </c>
      <c r="J96" s="3" t="s">
        <v>420</v>
      </c>
      <c r="K96" s="12">
        <v>5000</v>
      </c>
      <c r="L96" s="12">
        <v>0</v>
      </c>
      <c r="M96" s="12">
        <v>0</v>
      </c>
      <c r="N96" s="12">
        <v>0</v>
      </c>
      <c r="O96" s="12">
        <v>5000.0200000000004</v>
      </c>
      <c r="P96" s="12">
        <v>477.87</v>
      </c>
      <c r="Q96" s="12">
        <v>2450.85</v>
      </c>
      <c r="R96" s="4" t="s">
        <v>16</v>
      </c>
      <c r="S96" s="4" t="s">
        <v>16</v>
      </c>
      <c r="T96" s="4" t="s">
        <v>16</v>
      </c>
    </row>
    <row r="97" spans="1:20" ht="11.1" customHeight="1" x14ac:dyDescent="0.2">
      <c r="A97" s="3" t="s">
        <v>17</v>
      </c>
      <c r="B97" s="3" t="s">
        <v>438</v>
      </c>
      <c r="C97" s="3" t="s">
        <v>302</v>
      </c>
      <c r="D97" s="3" t="s">
        <v>280</v>
      </c>
      <c r="E97" s="3" t="s">
        <v>281</v>
      </c>
      <c r="F97" s="3" t="s">
        <v>22</v>
      </c>
      <c r="G97" s="16" t="s">
        <v>1536</v>
      </c>
      <c r="H97" s="3" t="s">
        <v>427</v>
      </c>
      <c r="I97" s="3" t="s">
        <v>303</v>
      </c>
      <c r="J97" s="3" t="s">
        <v>304</v>
      </c>
      <c r="K97" s="12">
        <v>1238.3800000000001</v>
      </c>
      <c r="L97" s="12">
        <v>290.52999999999997</v>
      </c>
      <c r="M97" s="12">
        <v>0</v>
      </c>
      <c r="N97" s="12">
        <v>259.12</v>
      </c>
      <c r="O97" s="12">
        <v>975.01</v>
      </c>
      <c r="P97" s="12">
        <v>241.48</v>
      </c>
      <c r="Q97" s="12">
        <v>994.42</v>
      </c>
      <c r="R97" s="4" t="s">
        <v>16</v>
      </c>
      <c r="S97" s="4" t="s">
        <v>16</v>
      </c>
      <c r="T97" s="4" t="s">
        <v>16</v>
      </c>
    </row>
    <row r="98" spans="1:20" ht="11.1" customHeight="1" x14ac:dyDescent="0.2">
      <c r="A98" s="3" t="s">
        <v>17</v>
      </c>
      <c r="B98" s="3" t="s">
        <v>439</v>
      </c>
      <c r="C98" s="3" t="s">
        <v>279</v>
      </c>
      <c r="D98" s="3" t="s">
        <v>280</v>
      </c>
      <c r="E98" s="3" t="s">
        <v>281</v>
      </c>
      <c r="F98" s="3" t="s">
        <v>22</v>
      </c>
      <c r="G98" s="16" t="s">
        <v>1536</v>
      </c>
      <c r="H98" s="3" t="s">
        <v>440</v>
      </c>
      <c r="I98" s="3" t="s">
        <v>283</v>
      </c>
      <c r="J98" s="3" t="s">
        <v>284</v>
      </c>
      <c r="K98" s="12">
        <v>73720.5</v>
      </c>
      <c r="L98" s="12">
        <v>11863.16</v>
      </c>
      <c r="M98" s="12">
        <v>0</v>
      </c>
      <c r="N98" s="12">
        <v>16614.72</v>
      </c>
      <c r="O98" s="12">
        <v>72274.490000000005</v>
      </c>
      <c r="P98" s="12">
        <v>16351.7</v>
      </c>
      <c r="Q98" s="12">
        <v>70857.34</v>
      </c>
      <c r="R98" s="4" t="s">
        <v>16</v>
      </c>
      <c r="S98" s="4" t="s">
        <v>16</v>
      </c>
      <c r="T98" s="4" t="s">
        <v>16</v>
      </c>
    </row>
    <row r="99" spans="1:20" ht="11.1" customHeight="1" x14ac:dyDescent="0.2">
      <c r="A99" s="3" t="s">
        <v>17</v>
      </c>
      <c r="B99" s="3" t="s">
        <v>441</v>
      </c>
      <c r="C99" s="3" t="s">
        <v>426</v>
      </c>
      <c r="D99" s="3" t="s">
        <v>280</v>
      </c>
      <c r="E99" s="3" t="s">
        <v>281</v>
      </c>
      <c r="F99" s="3" t="s">
        <v>22</v>
      </c>
      <c r="G99" s="16" t="s">
        <v>1536</v>
      </c>
      <c r="H99" s="3" t="s">
        <v>440</v>
      </c>
      <c r="I99" s="3" t="s">
        <v>283</v>
      </c>
      <c r="J99" s="3" t="s">
        <v>428</v>
      </c>
      <c r="K99" s="12">
        <v>141947.16</v>
      </c>
      <c r="L99" s="12">
        <v>33186.58</v>
      </c>
      <c r="M99" s="12">
        <v>0</v>
      </c>
      <c r="N99" s="12">
        <v>26801.599999999999</v>
      </c>
      <c r="O99" s="12">
        <v>102779.27</v>
      </c>
      <c r="P99" s="12">
        <v>26275.25</v>
      </c>
      <c r="Q99" s="12">
        <v>113092.55</v>
      </c>
      <c r="R99" s="4" t="s">
        <v>16</v>
      </c>
      <c r="S99" s="4" t="s">
        <v>16</v>
      </c>
      <c r="T99" s="4" t="s">
        <v>16</v>
      </c>
    </row>
    <row r="100" spans="1:20" ht="11.1" customHeight="1" x14ac:dyDescent="0.2">
      <c r="A100" s="3" t="s">
        <v>17</v>
      </c>
      <c r="B100" s="3" t="s">
        <v>442</v>
      </c>
      <c r="C100" s="3" t="s">
        <v>329</v>
      </c>
      <c r="D100" s="3" t="s">
        <v>280</v>
      </c>
      <c r="E100" s="3" t="s">
        <v>281</v>
      </c>
      <c r="F100" s="3" t="s">
        <v>22</v>
      </c>
      <c r="G100" s="16" t="s">
        <v>1536</v>
      </c>
      <c r="H100" s="3" t="s">
        <v>440</v>
      </c>
      <c r="I100" s="3" t="s">
        <v>283</v>
      </c>
      <c r="J100" s="3" t="s">
        <v>330</v>
      </c>
      <c r="K100" s="12">
        <v>5000</v>
      </c>
      <c r="L100" s="12">
        <v>836.91</v>
      </c>
      <c r="M100" s="12">
        <v>0</v>
      </c>
      <c r="N100" s="12">
        <v>526.54</v>
      </c>
      <c r="O100" s="12">
        <v>1838.31</v>
      </c>
      <c r="P100" s="12">
        <v>60.77</v>
      </c>
      <c r="Q100" s="12">
        <v>558.27</v>
      </c>
      <c r="R100" s="4" t="s">
        <v>16</v>
      </c>
      <c r="S100" s="4" t="s">
        <v>16</v>
      </c>
      <c r="T100" s="4" t="s">
        <v>16</v>
      </c>
    </row>
    <row r="101" spans="1:20" ht="11.1" customHeight="1" x14ac:dyDescent="0.2">
      <c r="A101" s="3" t="s">
        <v>17</v>
      </c>
      <c r="B101" s="3" t="s">
        <v>443</v>
      </c>
      <c r="C101" s="3" t="s">
        <v>444</v>
      </c>
      <c r="D101" s="3" t="s">
        <v>280</v>
      </c>
      <c r="E101" s="3" t="s">
        <v>281</v>
      </c>
      <c r="F101" s="3" t="s">
        <v>22</v>
      </c>
      <c r="G101" s="16" t="s">
        <v>1536</v>
      </c>
      <c r="H101" s="3" t="s">
        <v>440</v>
      </c>
      <c r="I101" s="3" t="s">
        <v>283</v>
      </c>
      <c r="J101" s="3" t="s">
        <v>311</v>
      </c>
      <c r="K101" s="12">
        <v>10290</v>
      </c>
      <c r="L101" s="12">
        <v>2000</v>
      </c>
      <c r="M101" s="12">
        <v>0</v>
      </c>
      <c r="N101" s="12">
        <v>1000</v>
      </c>
      <c r="O101" s="12">
        <v>6722.5</v>
      </c>
      <c r="P101" s="12">
        <v>480</v>
      </c>
      <c r="Q101" s="12">
        <v>8210</v>
      </c>
      <c r="R101" s="4" t="s">
        <v>16</v>
      </c>
      <c r="S101" s="4" t="s">
        <v>16</v>
      </c>
      <c r="T101" s="4" t="s">
        <v>16</v>
      </c>
    </row>
    <row r="102" spans="1:20" ht="11.1" customHeight="1" x14ac:dyDescent="0.2">
      <c r="A102" s="3" t="s">
        <v>17</v>
      </c>
      <c r="B102" s="3" t="s">
        <v>445</v>
      </c>
      <c r="C102" s="3" t="s">
        <v>446</v>
      </c>
      <c r="D102" s="3" t="s">
        <v>280</v>
      </c>
      <c r="E102" s="3" t="s">
        <v>281</v>
      </c>
      <c r="F102" s="3" t="s">
        <v>22</v>
      </c>
      <c r="G102" s="16" t="s">
        <v>1536</v>
      </c>
      <c r="H102" s="3" t="s">
        <v>440</v>
      </c>
      <c r="I102" s="3" t="s">
        <v>283</v>
      </c>
      <c r="J102" s="3" t="s">
        <v>447</v>
      </c>
      <c r="K102" s="12">
        <v>939.6</v>
      </c>
      <c r="L102" s="12">
        <v>165.2</v>
      </c>
      <c r="M102" s="12">
        <v>0</v>
      </c>
      <c r="N102" s="12">
        <v>168</v>
      </c>
      <c r="O102" s="12">
        <v>730.8</v>
      </c>
      <c r="P102" s="12">
        <v>168</v>
      </c>
      <c r="Q102" s="12">
        <v>728</v>
      </c>
      <c r="R102" s="4" t="s">
        <v>16</v>
      </c>
      <c r="S102" s="4" t="s">
        <v>16</v>
      </c>
      <c r="T102" s="4" t="s">
        <v>16</v>
      </c>
    </row>
    <row r="103" spans="1:20" ht="11.1" customHeight="1" x14ac:dyDescent="0.2">
      <c r="A103" s="3" t="s">
        <v>17</v>
      </c>
      <c r="B103" s="3" t="s">
        <v>448</v>
      </c>
      <c r="C103" s="3" t="s">
        <v>333</v>
      </c>
      <c r="D103" s="3" t="s">
        <v>280</v>
      </c>
      <c r="E103" s="3" t="s">
        <v>281</v>
      </c>
      <c r="F103" s="3" t="s">
        <v>22</v>
      </c>
      <c r="G103" s="16" t="s">
        <v>1536</v>
      </c>
      <c r="H103" s="3" t="s">
        <v>440</v>
      </c>
      <c r="I103" s="3" t="s">
        <v>334</v>
      </c>
      <c r="J103" s="3" t="s">
        <v>335</v>
      </c>
      <c r="K103" s="12">
        <v>1500</v>
      </c>
      <c r="L103" s="12">
        <v>0</v>
      </c>
      <c r="M103" s="12">
        <v>0</v>
      </c>
      <c r="N103" s="12">
        <v>0</v>
      </c>
      <c r="O103" s="12">
        <v>0</v>
      </c>
      <c r="P103" s="12">
        <v>0</v>
      </c>
      <c r="Q103" s="12">
        <v>0</v>
      </c>
      <c r="R103" s="4" t="s">
        <v>16</v>
      </c>
      <c r="S103" s="4" t="s">
        <v>16</v>
      </c>
      <c r="T103" s="4" t="s">
        <v>16</v>
      </c>
    </row>
    <row r="104" spans="1:20" ht="11.1" customHeight="1" x14ac:dyDescent="0.2">
      <c r="A104" s="3" t="s">
        <v>17</v>
      </c>
      <c r="B104" s="3" t="s">
        <v>449</v>
      </c>
      <c r="C104" s="3" t="s">
        <v>399</v>
      </c>
      <c r="D104" s="3" t="s">
        <v>280</v>
      </c>
      <c r="E104" s="3" t="s">
        <v>281</v>
      </c>
      <c r="F104" s="3" t="s">
        <v>22</v>
      </c>
      <c r="G104" s="16" t="s">
        <v>1536</v>
      </c>
      <c r="H104" s="3" t="s">
        <v>440</v>
      </c>
      <c r="I104" s="3" t="s">
        <v>287</v>
      </c>
      <c r="J104" s="3" t="s">
        <v>400</v>
      </c>
      <c r="K104" s="12">
        <v>2196</v>
      </c>
      <c r="L104" s="12">
        <v>589.36</v>
      </c>
      <c r="M104" s="12">
        <v>0</v>
      </c>
      <c r="N104" s="12">
        <v>506.4</v>
      </c>
      <c r="O104" s="12">
        <v>1775.49</v>
      </c>
      <c r="P104" s="12">
        <v>423.37</v>
      </c>
      <c r="Q104" s="12">
        <v>1865.78</v>
      </c>
      <c r="R104" s="4" t="s">
        <v>16</v>
      </c>
      <c r="S104" s="4" t="s">
        <v>16</v>
      </c>
      <c r="T104" s="4" t="s">
        <v>16</v>
      </c>
    </row>
    <row r="105" spans="1:20" ht="11.1" customHeight="1" x14ac:dyDescent="0.2">
      <c r="A105" s="3" t="s">
        <v>17</v>
      </c>
      <c r="B105" s="3" t="s">
        <v>450</v>
      </c>
      <c r="C105" s="3" t="s">
        <v>349</v>
      </c>
      <c r="D105" s="3" t="s">
        <v>280</v>
      </c>
      <c r="E105" s="3" t="s">
        <v>281</v>
      </c>
      <c r="F105" s="3" t="s">
        <v>22</v>
      </c>
      <c r="G105" s="16" t="s">
        <v>1536</v>
      </c>
      <c r="H105" s="3" t="s">
        <v>440</v>
      </c>
      <c r="I105" s="3" t="s">
        <v>287</v>
      </c>
      <c r="J105" s="3" t="s">
        <v>350</v>
      </c>
      <c r="K105" s="12">
        <v>7000</v>
      </c>
      <c r="L105" s="12">
        <v>4265.13</v>
      </c>
      <c r="M105" s="12">
        <v>86.75</v>
      </c>
      <c r="N105" s="12">
        <v>1683.59</v>
      </c>
      <c r="O105" s="12">
        <v>9796.36</v>
      </c>
      <c r="P105" s="12">
        <v>5251.31</v>
      </c>
      <c r="Q105" s="12">
        <v>7610.96</v>
      </c>
      <c r="R105" s="4" t="s">
        <v>16</v>
      </c>
      <c r="S105" s="4" t="s">
        <v>16</v>
      </c>
      <c r="T105" s="4" t="s">
        <v>16</v>
      </c>
    </row>
    <row r="106" spans="1:20" ht="11.1" customHeight="1" x14ac:dyDescent="0.2">
      <c r="A106" s="3" t="s">
        <v>17</v>
      </c>
      <c r="B106" s="3" t="s">
        <v>451</v>
      </c>
      <c r="C106" s="3" t="s">
        <v>407</v>
      </c>
      <c r="D106" s="3" t="s">
        <v>280</v>
      </c>
      <c r="E106" s="3" t="s">
        <v>281</v>
      </c>
      <c r="F106" s="3" t="s">
        <v>22</v>
      </c>
      <c r="G106" s="16" t="s">
        <v>1536</v>
      </c>
      <c r="H106" s="3" t="s">
        <v>440</v>
      </c>
      <c r="I106" s="3" t="s">
        <v>287</v>
      </c>
      <c r="J106" s="3" t="s">
        <v>408</v>
      </c>
      <c r="K106" s="12">
        <v>0</v>
      </c>
      <c r="L106" s="12">
        <v>0</v>
      </c>
      <c r="M106" s="12">
        <v>0</v>
      </c>
      <c r="N106" s="12">
        <v>0</v>
      </c>
      <c r="O106" s="12">
        <v>0</v>
      </c>
      <c r="P106" s="12">
        <v>0</v>
      </c>
      <c r="Q106" s="12">
        <v>0</v>
      </c>
      <c r="R106" s="4" t="s">
        <v>16</v>
      </c>
      <c r="S106" s="4" t="s">
        <v>16</v>
      </c>
      <c r="T106" s="4" t="s">
        <v>16</v>
      </c>
    </row>
    <row r="107" spans="1:20" ht="11.1" customHeight="1" x14ac:dyDescent="0.2">
      <c r="A107" s="3" t="s">
        <v>17</v>
      </c>
      <c r="B107" s="3" t="s">
        <v>452</v>
      </c>
      <c r="C107" s="3" t="s">
        <v>314</v>
      </c>
      <c r="D107" s="3" t="s">
        <v>280</v>
      </c>
      <c r="E107" s="3" t="s">
        <v>281</v>
      </c>
      <c r="F107" s="3" t="s">
        <v>22</v>
      </c>
      <c r="G107" s="16" t="s">
        <v>1536</v>
      </c>
      <c r="H107" s="3" t="s">
        <v>440</v>
      </c>
      <c r="I107" s="3" t="s">
        <v>287</v>
      </c>
      <c r="J107" s="3" t="s">
        <v>291</v>
      </c>
      <c r="K107" s="12">
        <v>300</v>
      </c>
      <c r="L107" s="12">
        <v>50</v>
      </c>
      <c r="M107" s="12">
        <v>0</v>
      </c>
      <c r="N107" s="12">
        <v>75</v>
      </c>
      <c r="O107" s="12">
        <v>300</v>
      </c>
      <c r="P107" s="12">
        <v>153.79</v>
      </c>
      <c r="Q107" s="12">
        <v>576.01</v>
      </c>
      <c r="R107" s="4" t="s">
        <v>16</v>
      </c>
      <c r="S107" s="4" t="s">
        <v>16</v>
      </c>
      <c r="T107" s="4" t="s">
        <v>16</v>
      </c>
    </row>
    <row r="108" spans="1:20" ht="11.1" customHeight="1" x14ac:dyDescent="0.2">
      <c r="A108" s="3" t="s">
        <v>17</v>
      </c>
      <c r="B108" s="3" t="s">
        <v>453</v>
      </c>
      <c r="C108" s="3" t="s">
        <v>293</v>
      </c>
      <c r="D108" s="3" t="s">
        <v>280</v>
      </c>
      <c r="E108" s="3" t="s">
        <v>281</v>
      </c>
      <c r="F108" s="3" t="s">
        <v>22</v>
      </c>
      <c r="G108" s="16" t="s">
        <v>1536</v>
      </c>
      <c r="H108" s="3" t="s">
        <v>440</v>
      </c>
      <c r="I108" s="3" t="s">
        <v>287</v>
      </c>
      <c r="J108" s="3" t="s">
        <v>294</v>
      </c>
      <c r="K108" s="12">
        <v>12520</v>
      </c>
      <c r="L108" s="12">
        <v>1421.31</v>
      </c>
      <c r="M108" s="12">
        <v>1138</v>
      </c>
      <c r="N108" s="12">
        <v>2600.02</v>
      </c>
      <c r="O108" s="12">
        <v>9547.6</v>
      </c>
      <c r="P108" s="12">
        <v>4292.91</v>
      </c>
      <c r="Q108" s="12">
        <v>16976.38</v>
      </c>
      <c r="R108" s="4" t="s">
        <v>16</v>
      </c>
      <c r="S108" s="4" t="s">
        <v>16</v>
      </c>
      <c r="T108" s="4" t="s">
        <v>16</v>
      </c>
    </row>
    <row r="109" spans="1:20" ht="11.1" customHeight="1" x14ac:dyDescent="0.2">
      <c r="A109" s="3" t="s">
        <v>17</v>
      </c>
      <c r="B109" s="3" t="s">
        <v>454</v>
      </c>
      <c r="C109" s="3" t="s">
        <v>355</v>
      </c>
      <c r="D109" s="3" t="s">
        <v>280</v>
      </c>
      <c r="E109" s="3" t="s">
        <v>281</v>
      </c>
      <c r="F109" s="3" t="s">
        <v>22</v>
      </c>
      <c r="G109" s="16" t="s">
        <v>1536</v>
      </c>
      <c r="H109" s="3" t="s">
        <v>440</v>
      </c>
      <c r="I109" s="3" t="s">
        <v>287</v>
      </c>
      <c r="J109" s="3" t="s">
        <v>356</v>
      </c>
      <c r="K109" s="12">
        <v>6600</v>
      </c>
      <c r="L109" s="12">
        <v>3008</v>
      </c>
      <c r="M109" s="12">
        <v>0</v>
      </c>
      <c r="N109" s="12">
        <v>3721</v>
      </c>
      <c r="O109" s="12">
        <v>4970.01</v>
      </c>
      <c r="P109" s="12">
        <v>0</v>
      </c>
      <c r="Q109" s="12">
        <v>0</v>
      </c>
      <c r="R109" s="4" t="s">
        <v>16</v>
      </c>
      <c r="S109" s="4" t="s">
        <v>16</v>
      </c>
      <c r="T109" s="4" t="s">
        <v>16</v>
      </c>
    </row>
    <row r="110" spans="1:20" ht="11.1" customHeight="1" x14ac:dyDescent="0.2">
      <c r="A110" s="3" t="s">
        <v>17</v>
      </c>
      <c r="B110" s="3" t="s">
        <v>455</v>
      </c>
      <c r="C110" s="3" t="s">
        <v>416</v>
      </c>
      <c r="D110" s="3" t="s">
        <v>280</v>
      </c>
      <c r="E110" s="3" t="s">
        <v>281</v>
      </c>
      <c r="F110" s="3" t="s">
        <v>22</v>
      </c>
      <c r="G110" s="16" t="s">
        <v>1536</v>
      </c>
      <c r="H110" s="3" t="s">
        <v>440</v>
      </c>
      <c r="I110" s="3" t="s">
        <v>287</v>
      </c>
      <c r="J110" s="3" t="s">
        <v>417</v>
      </c>
      <c r="K110" s="12">
        <v>1000</v>
      </c>
      <c r="L110" s="12">
        <v>0</v>
      </c>
      <c r="M110" s="12">
        <v>69.12</v>
      </c>
      <c r="N110" s="12">
        <v>21.69</v>
      </c>
      <c r="O110" s="12">
        <v>706.71</v>
      </c>
      <c r="P110" s="12">
        <v>94.96</v>
      </c>
      <c r="Q110" s="12">
        <v>756.06</v>
      </c>
      <c r="R110" s="4" t="s">
        <v>16</v>
      </c>
      <c r="S110" s="4" t="s">
        <v>16</v>
      </c>
      <c r="T110" s="4" t="s">
        <v>16</v>
      </c>
    </row>
    <row r="111" spans="1:20" ht="11.1" customHeight="1" x14ac:dyDescent="0.2">
      <c r="A111" s="3" t="s">
        <v>17</v>
      </c>
      <c r="B111" s="3" t="s">
        <v>456</v>
      </c>
      <c r="C111" s="3" t="s">
        <v>419</v>
      </c>
      <c r="D111" s="3" t="s">
        <v>280</v>
      </c>
      <c r="E111" s="3" t="s">
        <v>281</v>
      </c>
      <c r="F111" s="3" t="s">
        <v>22</v>
      </c>
      <c r="G111" s="16" t="s">
        <v>1536</v>
      </c>
      <c r="H111" s="3" t="s">
        <v>440</v>
      </c>
      <c r="I111" s="3" t="s">
        <v>287</v>
      </c>
      <c r="J111" s="3" t="s">
        <v>420</v>
      </c>
      <c r="K111" s="12">
        <v>750</v>
      </c>
      <c r="L111" s="12">
        <v>0</v>
      </c>
      <c r="M111" s="12">
        <v>0</v>
      </c>
      <c r="N111" s="12">
        <v>0</v>
      </c>
      <c r="O111" s="12">
        <v>0</v>
      </c>
      <c r="P111" s="12">
        <v>0</v>
      </c>
      <c r="Q111" s="12">
        <v>3633.75</v>
      </c>
      <c r="R111" s="4" t="s">
        <v>16</v>
      </c>
      <c r="S111" s="4" t="s">
        <v>16</v>
      </c>
      <c r="T111" s="4" t="s">
        <v>16</v>
      </c>
    </row>
    <row r="112" spans="1:20" ht="11.1" customHeight="1" x14ac:dyDescent="0.2">
      <c r="A112" s="3" t="s">
        <v>17</v>
      </c>
      <c r="B112" s="3" t="s">
        <v>457</v>
      </c>
      <c r="C112" s="3" t="s">
        <v>296</v>
      </c>
      <c r="D112" s="3" t="s">
        <v>280</v>
      </c>
      <c r="E112" s="3" t="s">
        <v>281</v>
      </c>
      <c r="F112" s="3" t="s">
        <v>22</v>
      </c>
      <c r="G112" s="16" t="s">
        <v>1536</v>
      </c>
      <c r="H112" s="3" t="s">
        <v>440</v>
      </c>
      <c r="I112" s="3" t="s">
        <v>287</v>
      </c>
      <c r="J112" s="3" t="s">
        <v>297</v>
      </c>
      <c r="K112" s="12">
        <v>3000</v>
      </c>
      <c r="L112" s="12">
        <v>0</v>
      </c>
      <c r="M112" s="12">
        <v>0</v>
      </c>
      <c r="N112" s="12">
        <v>0</v>
      </c>
      <c r="O112" s="12">
        <v>15</v>
      </c>
      <c r="P112" s="12">
        <v>0</v>
      </c>
      <c r="Q112" s="12">
        <v>15</v>
      </c>
      <c r="R112" s="4" t="s">
        <v>16</v>
      </c>
      <c r="S112" s="4" t="s">
        <v>16</v>
      </c>
      <c r="T112" s="4" t="s">
        <v>16</v>
      </c>
    </row>
    <row r="113" spans="1:20" ht="11.1" customHeight="1" x14ac:dyDescent="0.2">
      <c r="A113" s="3" t="s">
        <v>17</v>
      </c>
      <c r="B113" s="3" t="s">
        <v>458</v>
      </c>
      <c r="C113" s="3" t="s">
        <v>302</v>
      </c>
      <c r="D113" s="3" t="s">
        <v>280</v>
      </c>
      <c r="E113" s="3" t="s">
        <v>281</v>
      </c>
      <c r="F113" s="3" t="s">
        <v>22</v>
      </c>
      <c r="G113" s="16" t="s">
        <v>1536</v>
      </c>
      <c r="H113" s="3" t="s">
        <v>440</v>
      </c>
      <c r="I113" s="3" t="s">
        <v>303</v>
      </c>
      <c r="J113" s="3" t="s">
        <v>304</v>
      </c>
      <c r="K113" s="12">
        <v>17740.27</v>
      </c>
      <c r="L113" s="12">
        <v>3638.21</v>
      </c>
      <c r="M113" s="12">
        <v>0</v>
      </c>
      <c r="N113" s="12">
        <v>3404.11</v>
      </c>
      <c r="O113" s="12">
        <v>13904.26</v>
      </c>
      <c r="P113" s="12">
        <v>3254.42</v>
      </c>
      <c r="Q113" s="12">
        <v>14547.93</v>
      </c>
      <c r="R113" s="4" t="s">
        <v>16</v>
      </c>
      <c r="S113" s="4" t="s">
        <v>16</v>
      </c>
      <c r="T113" s="4" t="s">
        <v>16</v>
      </c>
    </row>
    <row r="114" spans="1:20" ht="11.1" customHeight="1" x14ac:dyDescent="0.2">
      <c r="A114" s="3" t="s">
        <v>17</v>
      </c>
      <c r="B114" s="3" t="s">
        <v>459</v>
      </c>
      <c r="C114" s="3" t="s">
        <v>460</v>
      </c>
      <c r="D114" s="3" t="s">
        <v>280</v>
      </c>
      <c r="E114" s="3" t="s">
        <v>281</v>
      </c>
      <c r="F114" s="3" t="s">
        <v>22</v>
      </c>
      <c r="G114" s="16" t="s">
        <v>1538</v>
      </c>
      <c r="H114" s="3" t="s">
        <v>461</v>
      </c>
      <c r="I114" s="3" t="s">
        <v>287</v>
      </c>
      <c r="J114" s="3" t="s">
        <v>300</v>
      </c>
      <c r="K114" s="12">
        <v>12725</v>
      </c>
      <c r="L114" s="12">
        <v>0</v>
      </c>
      <c r="M114" s="12">
        <v>0</v>
      </c>
      <c r="N114" s="12">
        <v>0</v>
      </c>
      <c r="O114" s="12">
        <v>12600</v>
      </c>
      <c r="P114" s="12">
        <v>0</v>
      </c>
      <c r="Q114" s="12">
        <v>12522</v>
      </c>
      <c r="R114" s="4" t="s">
        <v>16</v>
      </c>
      <c r="S114" s="4" t="s">
        <v>16</v>
      </c>
      <c r="T114" s="4" t="s">
        <v>16</v>
      </c>
    </row>
    <row r="115" spans="1:20" ht="11.1" customHeight="1" x14ac:dyDescent="0.2">
      <c r="A115" s="3" t="s">
        <v>17</v>
      </c>
      <c r="B115" s="3" t="s">
        <v>462</v>
      </c>
      <c r="C115" s="3" t="s">
        <v>463</v>
      </c>
      <c r="D115" s="3" t="s">
        <v>280</v>
      </c>
      <c r="E115" s="3" t="s">
        <v>281</v>
      </c>
      <c r="F115" s="3" t="s">
        <v>22</v>
      </c>
      <c r="G115" s="16" t="s">
        <v>1538</v>
      </c>
      <c r="H115" s="3" t="s">
        <v>464</v>
      </c>
      <c r="I115" s="3" t="s">
        <v>287</v>
      </c>
      <c r="J115" s="3" t="s">
        <v>294</v>
      </c>
      <c r="K115" s="12">
        <v>6000</v>
      </c>
      <c r="L115" s="12">
        <v>0</v>
      </c>
      <c r="M115" s="12">
        <v>0</v>
      </c>
      <c r="N115" s="12">
        <v>0</v>
      </c>
      <c r="O115" s="12">
        <v>5901.08</v>
      </c>
      <c r="P115" s="12">
        <v>0</v>
      </c>
      <c r="Q115" s="12">
        <v>6306.96</v>
      </c>
      <c r="R115" s="4" t="s">
        <v>16</v>
      </c>
      <c r="S115" s="4" t="s">
        <v>16</v>
      </c>
      <c r="T115" s="4" t="s">
        <v>16</v>
      </c>
    </row>
    <row r="116" spans="1:20" ht="11.1" customHeight="1" x14ac:dyDescent="0.2">
      <c r="A116" s="3" t="s">
        <v>17</v>
      </c>
      <c r="B116" s="3" t="s">
        <v>465</v>
      </c>
      <c r="C116" s="3" t="s">
        <v>466</v>
      </c>
      <c r="D116" s="3" t="s">
        <v>280</v>
      </c>
      <c r="E116" s="3" t="s">
        <v>281</v>
      </c>
      <c r="F116" s="3" t="s">
        <v>22</v>
      </c>
      <c r="G116" s="16" t="s">
        <v>1538</v>
      </c>
      <c r="H116" s="3" t="s">
        <v>467</v>
      </c>
      <c r="I116" s="3" t="s">
        <v>287</v>
      </c>
      <c r="J116" s="3" t="s">
        <v>468</v>
      </c>
      <c r="K116" s="12">
        <v>8000</v>
      </c>
      <c r="L116" s="12">
        <v>0</v>
      </c>
      <c r="M116" s="12">
        <v>0</v>
      </c>
      <c r="N116" s="12">
        <v>0</v>
      </c>
      <c r="O116" s="12">
        <v>8000</v>
      </c>
      <c r="P116" s="12">
        <v>0</v>
      </c>
      <c r="Q116" s="12">
        <v>8000</v>
      </c>
      <c r="R116" s="4" t="s">
        <v>16</v>
      </c>
      <c r="S116" s="4" t="s">
        <v>16</v>
      </c>
      <c r="T116" s="4" t="s">
        <v>16</v>
      </c>
    </row>
    <row r="117" spans="1:20" ht="11.1" customHeight="1" x14ac:dyDescent="0.2">
      <c r="A117" s="3" t="s">
        <v>17</v>
      </c>
      <c r="B117" s="3" t="s">
        <v>469</v>
      </c>
      <c r="C117" s="3" t="s">
        <v>470</v>
      </c>
      <c r="D117" s="3" t="s">
        <v>280</v>
      </c>
      <c r="E117" s="3" t="s">
        <v>281</v>
      </c>
      <c r="F117" s="3" t="s">
        <v>22</v>
      </c>
      <c r="G117" s="16" t="s">
        <v>1538</v>
      </c>
      <c r="H117" s="3" t="s">
        <v>471</v>
      </c>
      <c r="I117" s="3" t="s">
        <v>287</v>
      </c>
      <c r="J117" s="3" t="s">
        <v>294</v>
      </c>
      <c r="K117" s="12">
        <v>3000</v>
      </c>
      <c r="L117" s="12">
        <v>159.03</v>
      </c>
      <c r="M117" s="12">
        <v>0</v>
      </c>
      <c r="N117" s="12">
        <v>398.74</v>
      </c>
      <c r="O117" s="12">
        <v>2083.61</v>
      </c>
      <c r="P117" s="12">
        <v>309.63</v>
      </c>
      <c r="Q117" s="12">
        <v>2476.42</v>
      </c>
      <c r="R117" s="4" t="s">
        <v>16</v>
      </c>
      <c r="S117" s="4" t="s">
        <v>16</v>
      </c>
      <c r="T117" s="4" t="s">
        <v>16</v>
      </c>
    </row>
    <row r="118" spans="1:20" ht="11.1" customHeight="1" x14ac:dyDescent="0.2">
      <c r="A118" s="3" t="s">
        <v>17</v>
      </c>
      <c r="B118" s="3" t="s">
        <v>472</v>
      </c>
      <c r="C118" s="3" t="s">
        <v>473</v>
      </c>
      <c r="D118" s="3" t="s">
        <v>280</v>
      </c>
      <c r="E118" s="3" t="s">
        <v>281</v>
      </c>
      <c r="F118" s="3" t="s">
        <v>22</v>
      </c>
      <c r="G118" s="16" t="s">
        <v>1538</v>
      </c>
      <c r="H118" s="3" t="s">
        <v>471</v>
      </c>
      <c r="I118" s="3" t="s">
        <v>287</v>
      </c>
      <c r="J118" s="3" t="s">
        <v>300</v>
      </c>
      <c r="K118" s="12">
        <v>20000</v>
      </c>
      <c r="L118" s="12">
        <v>0</v>
      </c>
      <c r="M118" s="12">
        <v>2500</v>
      </c>
      <c r="N118" s="12">
        <v>0</v>
      </c>
      <c r="O118" s="12">
        <v>0</v>
      </c>
      <c r="P118" s="12">
        <v>0</v>
      </c>
      <c r="Q118" s="12">
        <v>0</v>
      </c>
      <c r="R118" s="4" t="s">
        <v>16</v>
      </c>
      <c r="S118" s="4" t="s">
        <v>16</v>
      </c>
      <c r="T118" s="4" t="s">
        <v>16</v>
      </c>
    </row>
    <row r="119" spans="1:20" ht="11.1" customHeight="1" x14ac:dyDescent="0.2">
      <c r="A119" s="3" t="s">
        <v>17</v>
      </c>
      <c r="B119" s="3" t="s">
        <v>474</v>
      </c>
      <c r="C119" s="3" t="s">
        <v>475</v>
      </c>
      <c r="D119" s="3" t="s">
        <v>280</v>
      </c>
      <c r="E119" s="3" t="s">
        <v>281</v>
      </c>
      <c r="F119" s="3" t="s">
        <v>22</v>
      </c>
      <c r="G119" s="16" t="s">
        <v>1538</v>
      </c>
      <c r="H119" s="3" t="s">
        <v>476</v>
      </c>
      <c r="I119" s="3" t="s">
        <v>287</v>
      </c>
      <c r="J119" s="3" t="s">
        <v>291</v>
      </c>
      <c r="K119" s="12">
        <v>16680</v>
      </c>
      <c r="L119" s="12">
        <v>4152</v>
      </c>
      <c r="M119" s="12">
        <v>0</v>
      </c>
      <c r="N119" s="12">
        <v>4093.91</v>
      </c>
      <c r="O119" s="12">
        <v>15951.54</v>
      </c>
      <c r="P119" s="12">
        <v>0</v>
      </c>
      <c r="Q119" s="12">
        <v>0</v>
      </c>
      <c r="R119" s="4" t="s">
        <v>16</v>
      </c>
      <c r="S119" s="4" t="s">
        <v>16</v>
      </c>
      <c r="T119" s="4" t="s">
        <v>16</v>
      </c>
    </row>
    <row r="120" spans="1:20" ht="11.1" customHeight="1" x14ac:dyDescent="0.2">
      <c r="A120" s="3" t="s">
        <v>17</v>
      </c>
      <c r="B120" s="3" t="s">
        <v>477</v>
      </c>
      <c r="C120" s="3" t="s">
        <v>340</v>
      </c>
      <c r="D120" s="3" t="s">
        <v>280</v>
      </c>
      <c r="E120" s="3" t="s">
        <v>281</v>
      </c>
      <c r="F120" s="3" t="s">
        <v>22</v>
      </c>
      <c r="G120" s="16" t="s">
        <v>1538</v>
      </c>
      <c r="H120" s="3" t="s">
        <v>478</v>
      </c>
      <c r="I120" s="3" t="s">
        <v>287</v>
      </c>
      <c r="J120" s="3" t="s">
        <v>341</v>
      </c>
      <c r="K120" s="12">
        <v>6808</v>
      </c>
      <c r="L120" s="12">
        <v>1614.54</v>
      </c>
      <c r="M120" s="12">
        <v>3063.72</v>
      </c>
      <c r="N120" s="12">
        <v>1614.43</v>
      </c>
      <c r="O120" s="12">
        <v>6462.72</v>
      </c>
      <c r="P120" s="12">
        <v>1586.64</v>
      </c>
      <c r="Q120" s="12">
        <v>7263.98</v>
      </c>
      <c r="R120" s="4" t="s">
        <v>16</v>
      </c>
      <c r="S120" s="4" t="s">
        <v>16</v>
      </c>
      <c r="T120" s="4" t="s">
        <v>16</v>
      </c>
    </row>
    <row r="121" spans="1:20" ht="11.1" customHeight="1" x14ac:dyDescent="0.2">
      <c r="A121" s="3" t="s">
        <v>17</v>
      </c>
      <c r="B121" s="3" t="s">
        <v>479</v>
      </c>
      <c r="C121" s="3" t="s">
        <v>480</v>
      </c>
      <c r="D121" s="3" t="s">
        <v>280</v>
      </c>
      <c r="E121" s="3" t="s">
        <v>281</v>
      </c>
      <c r="F121" s="3" t="s">
        <v>22</v>
      </c>
      <c r="G121" s="16" t="s">
        <v>1538</v>
      </c>
      <c r="H121" s="3" t="s">
        <v>478</v>
      </c>
      <c r="I121" s="3" t="s">
        <v>287</v>
      </c>
      <c r="J121" s="3" t="s">
        <v>323</v>
      </c>
      <c r="K121" s="12">
        <v>22000</v>
      </c>
      <c r="L121" s="12">
        <v>4572.83</v>
      </c>
      <c r="M121" s="12">
        <v>12000</v>
      </c>
      <c r="N121" s="12">
        <v>2669.77</v>
      </c>
      <c r="O121" s="12">
        <v>19647.04</v>
      </c>
      <c r="P121" s="12">
        <v>4206.0200000000004</v>
      </c>
      <c r="Q121" s="12">
        <v>19510.73</v>
      </c>
      <c r="R121" s="4" t="s">
        <v>16</v>
      </c>
      <c r="S121" s="4" t="s">
        <v>16</v>
      </c>
      <c r="T121" s="4" t="s">
        <v>16</v>
      </c>
    </row>
    <row r="122" spans="1:20" ht="11.1" customHeight="1" x14ac:dyDescent="0.2">
      <c r="A122" s="3" t="s">
        <v>17</v>
      </c>
      <c r="B122" s="3" t="s">
        <v>481</v>
      </c>
      <c r="C122" s="3" t="s">
        <v>482</v>
      </c>
      <c r="D122" s="3" t="s">
        <v>280</v>
      </c>
      <c r="E122" s="3" t="s">
        <v>281</v>
      </c>
      <c r="F122" s="3" t="s">
        <v>22</v>
      </c>
      <c r="G122" s="16" t="s">
        <v>1538</v>
      </c>
      <c r="H122" s="3" t="s">
        <v>483</v>
      </c>
      <c r="I122" s="3" t="s">
        <v>287</v>
      </c>
      <c r="J122" s="3" t="s">
        <v>300</v>
      </c>
      <c r="K122" s="12">
        <v>126630</v>
      </c>
      <c r="L122" s="12">
        <v>62</v>
      </c>
      <c r="M122" s="12">
        <v>0</v>
      </c>
      <c r="N122" s="12">
        <v>0</v>
      </c>
      <c r="O122" s="12">
        <v>118071.58</v>
      </c>
      <c r="P122" s="12">
        <v>0</v>
      </c>
      <c r="Q122" s="12">
        <v>114089.38</v>
      </c>
      <c r="R122" s="4" t="s">
        <v>16</v>
      </c>
      <c r="S122" s="4" t="s">
        <v>16</v>
      </c>
      <c r="T122" s="4" t="s">
        <v>16</v>
      </c>
    </row>
    <row r="123" spans="1:20" ht="11.1" customHeight="1" x14ac:dyDescent="0.2">
      <c r="A123" s="3" t="s">
        <v>17</v>
      </c>
      <c r="B123" s="3" t="s">
        <v>484</v>
      </c>
      <c r="C123" s="3" t="s">
        <v>485</v>
      </c>
      <c r="D123" s="3" t="s">
        <v>280</v>
      </c>
      <c r="E123" s="3" t="s">
        <v>281</v>
      </c>
      <c r="F123" s="3" t="s">
        <v>22</v>
      </c>
      <c r="G123" s="16" t="s">
        <v>1538</v>
      </c>
      <c r="H123" s="3" t="s">
        <v>486</v>
      </c>
      <c r="I123" s="3" t="s">
        <v>287</v>
      </c>
      <c r="J123" s="3" t="s">
        <v>323</v>
      </c>
      <c r="K123" s="12">
        <v>50127.61</v>
      </c>
      <c r="L123" s="12">
        <v>50127.61</v>
      </c>
      <c r="M123" s="12">
        <v>0</v>
      </c>
      <c r="N123" s="12">
        <v>0</v>
      </c>
      <c r="O123" s="12">
        <v>0</v>
      </c>
      <c r="P123" s="12">
        <v>0</v>
      </c>
      <c r="Q123" s="12">
        <v>0</v>
      </c>
      <c r="R123" s="4" t="s">
        <v>16</v>
      </c>
      <c r="S123" s="4" t="s">
        <v>16</v>
      </c>
      <c r="T123" s="4" t="s">
        <v>16</v>
      </c>
    </row>
    <row r="124" spans="1:20" ht="11.1" customHeight="1" x14ac:dyDescent="0.2">
      <c r="A124" s="3" t="s">
        <v>17</v>
      </c>
      <c r="B124" s="3" t="s">
        <v>487</v>
      </c>
      <c r="C124" s="3" t="s">
        <v>488</v>
      </c>
      <c r="D124" s="3" t="s">
        <v>280</v>
      </c>
      <c r="E124" s="3" t="s">
        <v>281</v>
      </c>
      <c r="F124" s="3" t="s">
        <v>22</v>
      </c>
      <c r="G124" s="16" t="s">
        <v>1538</v>
      </c>
      <c r="H124" s="3" t="s">
        <v>489</v>
      </c>
      <c r="I124" s="3" t="s">
        <v>334</v>
      </c>
      <c r="J124" s="3" t="s">
        <v>490</v>
      </c>
      <c r="K124" s="12">
        <v>0</v>
      </c>
      <c r="L124" s="12">
        <v>0</v>
      </c>
      <c r="M124" s="12">
        <v>0</v>
      </c>
      <c r="N124" s="12">
        <v>0</v>
      </c>
      <c r="O124" s="12">
        <v>0</v>
      </c>
      <c r="P124" s="12">
        <v>0</v>
      </c>
      <c r="Q124" s="12">
        <v>0</v>
      </c>
      <c r="R124" s="4" t="s">
        <v>16</v>
      </c>
      <c r="S124" s="4" t="s">
        <v>16</v>
      </c>
      <c r="T124" s="4" t="s">
        <v>16</v>
      </c>
    </row>
    <row r="125" spans="1:20" ht="11.1" customHeight="1" x14ac:dyDescent="0.2">
      <c r="A125" s="3" t="s">
        <v>17</v>
      </c>
      <c r="B125" s="3" t="s">
        <v>491</v>
      </c>
      <c r="C125" s="3" t="s">
        <v>492</v>
      </c>
      <c r="D125" s="3" t="s">
        <v>280</v>
      </c>
      <c r="E125" s="3" t="s">
        <v>281</v>
      </c>
      <c r="F125" s="3" t="s">
        <v>22</v>
      </c>
      <c r="G125" s="16" t="s">
        <v>1538</v>
      </c>
      <c r="H125" s="3" t="s">
        <v>493</v>
      </c>
      <c r="I125" s="3" t="s">
        <v>287</v>
      </c>
      <c r="J125" s="3" t="s">
        <v>323</v>
      </c>
      <c r="K125" s="12">
        <v>36324</v>
      </c>
      <c r="L125" s="12">
        <v>10869.07</v>
      </c>
      <c r="M125" s="12">
        <v>0</v>
      </c>
      <c r="N125" s="12">
        <v>11249.91</v>
      </c>
      <c r="O125" s="12">
        <v>35251.08</v>
      </c>
      <c r="P125" s="12">
        <v>1154.43</v>
      </c>
      <c r="Q125" s="12">
        <v>26176.58</v>
      </c>
      <c r="R125" s="4" t="s">
        <v>16</v>
      </c>
      <c r="S125" s="4" t="s">
        <v>16</v>
      </c>
      <c r="T125" s="4" t="s">
        <v>16</v>
      </c>
    </row>
    <row r="126" spans="1:20" ht="11.1" customHeight="1" x14ac:dyDescent="0.2">
      <c r="A126" s="3" t="s">
        <v>17</v>
      </c>
      <c r="B126" s="3" t="s">
        <v>494</v>
      </c>
      <c r="C126" s="3" t="s">
        <v>322</v>
      </c>
      <c r="D126" s="3" t="s">
        <v>280</v>
      </c>
      <c r="E126" s="3" t="s">
        <v>281</v>
      </c>
      <c r="F126" s="3" t="s">
        <v>22</v>
      </c>
      <c r="G126" s="16" t="s">
        <v>1538</v>
      </c>
      <c r="H126" s="3" t="s">
        <v>495</v>
      </c>
      <c r="I126" s="3" t="s">
        <v>287</v>
      </c>
      <c r="J126" s="3" t="s">
        <v>323</v>
      </c>
      <c r="K126" s="12">
        <v>7500</v>
      </c>
      <c r="L126" s="12">
        <v>3074.3</v>
      </c>
      <c r="M126" s="12">
        <v>0</v>
      </c>
      <c r="N126" s="12">
        <v>395.18</v>
      </c>
      <c r="O126" s="12">
        <v>3650.6</v>
      </c>
      <c r="P126" s="12">
        <v>863.43</v>
      </c>
      <c r="Q126" s="12">
        <v>7239.01</v>
      </c>
      <c r="R126" s="4" t="s">
        <v>16</v>
      </c>
      <c r="S126" s="4" t="s">
        <v>16</v>
      </c>
      <c r="T126" s="4" t="s">
        <v>16</v>
      </c>
    </row>
    <row r="127" spans="1:20" ht="11.1" customHeight="1" x14ac:dyDescent="0.2">
      <c r="A127" s="3" t="s">
        <v>17</v>
      </c>
      <c r="B127" s="3" t="s">
        <v>496</v>
      </c>
      <c r="C127" s="3" t="s">
        <v>497</v>
      </c>
      <c r="D127" s="3" t="s">
        <v>280</v>
      </c>
      <c r="E127" s="3" t="s">
        <v>281</v>
      </c>
      <c r="F127" s="3" t="s">
        <v>22</v>
      </c>
      <c r="G127" s="16" t="s">
        <v>1542</v>
      </c>
      <c r="H127" s="3" t="s">
        <v>498</v>
      </c>
      <c r="I127" s="3" t="s">
        <v>287</v>
      </c>
      <c r="J127" s="3" t="s">
        <v>300</v>
      </c>
      <c r="K127" s="12">
        <v>0</v>
      </c>
      <c r="L127" s="12">
        <v>0</v>
      </c>
      <c r="M127" s="12">
        <v>0</v>
      </c>
      <c r="N127" s="12">
        <v>0</v>
      </c>
      <c r="O127" s="12">
        <v>0</v>
      </c>
      <c r="P127" s="12">
        <v>0</v>
      </c>
      <c r="Q127" s="12">
        <v>0</v>
      </c>
      <c r="R127" s="4" t="s">
        <v>16</v>
      </c>
      <c r="S127" s="4" t="s">
        <v>16</v>
      </c>
      <c r="T127" s="4" t="s">
        <v>16</v>
      </c>
    </row>
    <row r="128" spans="1:20" ht="11.1" customHeight="1" x14ac:dyDescent="0.2">
      <c r="A128" s="3" t="s">
        <v>17</v>
      </c>
      <c r="B128" s="16" t="s">
        <v>1543</v>
      </c>
      <c r="C128" s="3" t="s">
        <v>499</v>
      </c>
      <c r="D128" s="3" t="s">
        <v>280</v>
      </c>
      <c r="E128" s="3" t="s">
        <v>281</v>
      </c>
      <c r="F128" s="3" t="s">
        <v>69</v>
      </c>
      <c r="G128" s="16" t="s">
        <v>1538</v>
      </c>
      <c r="H128" s="3" t="s">
        <v>500</v>
      </c>
      <c r="I128" s="3" t="s">
        <v>287</v>
      </c>
      <c r="J128" s="3" t="s">
        <v>323</v>
      </c>
      <c r="K128" s="12">
        <v>500</v>
      </c>
      <c r="L128" s="12">
        <v>0</v>
      </c>
      <c r="M128" s="12">
        <v>0</v>
      </c>
      <c r="N128" s="12">
        <v>0</v>
      </c>
      <c r="O128" s="12">
        <v>0</v>
      </c>
      <c r="P128" s="12">
        <v>0</v>
      </c>
      <c r="Q128" s="12">
        <v>0</v>
      </c>
      <c r="R128" s="4" t="s">
        <v>16</v>
      </c>
      <c r="S128" s="4" t="s">
        <v>16</v>
      </c>
      <c r="T128" s="4" t="s">
        <v>16</v>
      </c>
    </row>
    <row r="129" spans="1:20" ht="11.1" customHeight="1" x14ac:dyDescent="0.2">
      <c r="A129" s="3" t="s">
        <v>17</v>
      </c>
      <c r="B129" s="3" t="s">
        <v>501</v>
      </c>
      <c r="C129" s="3" t="s">
        <v>279</v>
      </c>
      <c r="D129" s="3" t="s">
        <v>280</v>
      </c>
      <c r="E129" s="3" t="s">
        <v>281</v>
      </c>
      <c r="F129" s="3" t="s">
        <v>69</v>
      </c>
      <c r="G129" s="16" t="s">
        <v>1533</v>
      </c>
      <c r="H129" s="3" t="s">
        <v>502</v>
      </c>
      <c r="I129" s="3" t="s">
        <v>283</v>
      </c>
      <c r="J129" s="3" t="s">
        <v>284</v>
      </c>
      <c r="K129" s="12">
        <v>139504.44</v>
      </c>
      <c r="L129" s="12">
        <v>27220.83</v>
      </c>
      <c r="M129" s="12">
        <v>0</v>
      </c>
      <c r="N129" s="12">
        <v>27140.45</v>
      </c>
      <c r="O129" s="12">
        <v>118060.88</v>
      </c>
      <c r="P129" s="12">
        <v>26607.01</v>
      </c>
      <c r="Q129" s="12">
        <v>115297.08</v>
      </c>
      <c r="R129" s="4" t="s">
        <v>16</v>
      </c>
      <c r="S129" s="4" t="s">
        <v>16</v>
      </c>
      <c r="T129" s="4" t="s">
        <v>16</v>
      </c>
    </row>
    <row r="130" spans="1:20" ht="11.1" customHeight="1" x14ac:dyDescent="0.2">
      <c r="A130" s="3" t="s">
        <v>17</v>
      </c>
      <c r="B130" s="3" t="s">
        <v>503</v>
      </c>
      <c r="C130" s="3" t="s">
        <v>307</v>
      </c>
      <c r="D130" s="3" t="s">
        <v>280</v>
      </c>
      <c r="E130" s="3" t="s">
        <v>281</v>
      </c>
      <c r="F130" s="3" t="s">
        <v>69</v>
      </c>
      <c r="G130" s="16" t="s">
        <v>1533</v>
      </c>
      <c r="H130" s="3" t="s">
        <v>502</v>
      </c>
      <c r="I130" s="3" t="s">
        <v>283</v>
      </c>
      <c r="J130" s="3" t="s">
        <v>308</v>
      </c>
      <c r="K130" s="12">
        <v>0</v>
      </c>
      <c r="L130" s="12">
        <v>1754.18</v>
      </c>
      <c r="M130" s="12">
        <v>0</v>
      </c>
      <c r="N130" s="12">
        <v>1737.94</v>
      </c>
      <c r="O130" s="12">
        <v>8145.04</v>
      </c>
      <c r="P130" s="12">
        <v>1841.02</v>
      </c>
      <c r="Q130" s="12">
        <v>7690.77</v>
      </c>
      <c r="R130" s="4" t="s">
        <v>16</v>
      </c>
      <c r="S130" s="4" t="s">
        <v>16</v>
      </c>
      <c r="T130" s="4" t="s">
        <v>16</v>
      </c>
    </row>
    <row r="131" spans="1:20" ht="11.1" customHeight="1" x14ac:dyDescent="0.2">
      <c r="A131" s="3" t="s">
        <v>17</v>
      </c>
      <c r="B131" s="3" t="s">
        <v>504</v>
      </c>
      <c r="C131" s="3" t="s">
        <v>329</v>
      </c>
      <c r="D131" s="3" t="s">
        <v>280</v>
      </c>
      <c r="E131" s="3" t="s">
        <v>281</v>
      </c>
      <c r="F131" s="3" t="s">
        <v>69</v>
      </c>
      <c r="G131" s="16" t="s">
        <v>1533</v>
      </c>
      <c r="H131" s="3" t="s">
        <v>502</v>
      </c>
      <c r="I131" s="3" t="s">
        <v>283</v>
      </c>
      <c r="J131" s="3" t="s">
        <v>330</v>
      </c>
      <c r="K131" s="12">
        <v>0</v>
      </c>
      <c r="L131" s="12">
        <v>0</v>
      </c>
      <c r="M131" s="12">
        <v>0</v>
      </c>
      <c r="N131" s="12">
        <v>0</v>
      </c>
      <c r="O131" s="12">
        <v>0</v>
      </c>
      <c r="P131" s="12">
        <v>0</v>
      </c>
      <c r="Q131" s="12">
        <v>0</v>
      </c>
      <c r="R131" s="4" t="s">
        <v>16</v>
      </c>
      <c r="S131" s="4" t="s">
        <v>16</v>
      </c>
      <c r="T131" s="4" t="s">
        <v>16</v>
      </c>
    </row>
    <row r="132" spans="1:20" ht="11.1" customHeight="1" x14ac:dyDescent="0.2">
      <c r="A132" s="3" t="s">
        <v>17</v>
      </c>
      <c r="B132" s="3" t="s">
        <v>505</v>
      </c>
      <c r="C132" s="3" t="s">
        <v>310</v>
      </c>
      <c r="D132" s="3" t="s">
        <v>280</v>
      </c>
      <c r="E132" s="3" t="s">
        <v>281</v>
      </c>
      <c r="F132" s="3" t="s">
        <v>69</v>
      </c>
      <c r="G132" s="16" t="s">
        <v>1533</v>
      </c>
      <c r="H132" s="3" t="s">
        <v>502</v>
      </c>
      <c r="I132" s="3" t="s">
        <v>283</v>
      </c>
      <c r="J132" s="3" t="s">
        <v>311</v>
      </c>
      <c r="K132" s="12">
        <v>1875</v>
      </c>
      <c r="L132" s="12">
        <v>0</v>
      </c>
      <c r="M132" s="12">
        <v>0</v>
      </c>
      <c r="N132" s="12">
        <v>0</v>
      </c>
      <c r="O132" s="12">
        <v>1875</v>
      </c>
      <c r="P132" s="12">
        <v>0</v>
      </c>
      <c r="Q132" s="12">
        <v>1090</v>
      </c>
      <c r="R132" s="4" t="s">
        <v>16</v>
      </c>
      <c r="S132" s="4" t="s">
        <v>16</v>
      </c>
      <c r="T132" s="4" t="s">
        <v>16</v>
      </c>
    </row>
    <row r="133" spans="1:20" ht="11.1" customHeight="1" x14ac:dyDescent="0.2">
      <c r="A133" s="3" t="s">
        <v>17</v>
      </c>
      <c r="B133" s="3" t="s">
        <v>506</v>
      </c>
      <c r="C133" s="3" t="s">
        <v>333</v>
      </c>
      <c r="D133" s="3" t="s">
        <v>280</v>
      </c>
      <c r="E133" s="3" t="s">
        <v>281</v>
      </c>
      <c r="F133" s="3" t="s">
        <v>69</v>
      </c>
      <c r="G133" s="16" t="s">
        <v>1533</v>
      </c>
      <c r="H133" s="3" t="s">
        <v>502</v>
      </c>
      <c r="I133" s="3" t="s">
        <v>334</v>
      </c>
      <c r="J133" s="3" t="s">
        <v>335</v>
      </c>
      <c r="K133" s="12">
        <v>0</v>
      </c>
      <c r="L133" s="12">
        <v>0</v>
      </c>
      <c r="M133" s="12">
        <v>0</v>
      </c>
      <c r="N133" s="12">
        <v>0</v>
      </c>
      <c r="O133" s="12">
        <v>0</v>
      </c>
      <c r="P133" s="12">
        <v>0</v>
      </c>
      <c r="Q133" s="12">
        <v>0</v>
      </c>
      <c r="R133" s="4" t="s">
        <v>16</v>
      </c>
      <c r="S133" s="4" t="s">
        <v>16</v>
      </c>
      <c r="T133" s="4" t="s">
        <v>16</v>
      </c>
    </row>
    <row r="134" spans="1:20" ht="11.1" customHeight="1" x14ac:dyDescent="0.2">
      <c r="A134" s="3" t="s">
        <v>17</v>
      </c>
      <c r="B134" s="3" t="s">
        <v>507</v>
      </c>
      <c r="C134" s="3" t="s">
        <v>508</v>
      </c>
      <c r="D134" s="3" t="s">
        <v>280</v>
      </c>
      <c r="E134" s="3" t="s">
        <v>281</v>
      </c>
      <c r="F134" s="3" t="s">
        <v>69</v>
      </c>
      <c r="G134" s="16" t="s">
        <v>1533</v>
      </c>
      <c r="H134" s="3" t="s">
        <v>502</v>
      </c>
      <c r="I134" s="3" t="s">
        <v>287</v>
      </c>
      <c r="J134" s="3" t="s">
        <v>400</v>
      </c>
      <c r="K134" s="12">
        <v>536</v>
      </c>
      <c r="L134" s="12">
        <v>70.569999999999993</v>
      </c>
      <c r="M134" s="12">
        <v>0</v>
      </c>
      <c r="N134" s="12">
        <v>82.61</v>
      </c>
      <c r="O134" s="12">
        <v>413.64</v>
      </c>
      <c r="P134" s="12">
        <v>84.43</v>
      </c>
      <c r="Q134" s="12">
        <v>307.12</v>
      </c>
      <c r="R134" s="4" t="s">
        <v>16</v>
      </c>
      <c r="S134" s="4" t="s">
        <v>16</v>
      </c>
      <c r="T134" s="4" t="s">
        <v>16</v>
      </c>
    </row>
    <row r="135" spans="1:20" ht="11.1" customHeight="1" x14ac:dyDescent="0.2">
      <c r="A135" s="3" t="s">
        <v>17</v>
      </c>
      <c r="B135" s="3" t="s">
        <v>509</v>
      </c>
      <c r="C135" s="3" t="s">
        <v>349</v>
      </c>
      <c r="D135" s="3" t="s">
        <v>280</v>
      </c>
      <c r="E135" s="3" t="s">
        <v>281</v>
      </c>
      <c r="F135" s="3" t="s">
        <v>69</v>
      </c>
      <c r="G135" s="16" t="s">
        <v>1533</v>
      </c>
      <c r="H135" s="3" t="s">
        <v>502</v>
      </c>
      <c r="I135" s="3" t="s">
        <v>287</v>
      </c>
      <c r="J135" s="3" t="s">
        <v>350</v>
      </c>
      <c r="K135" s="12">
        <v>420</v>
      </c>
      <c r="L135" s="12">
        <v>0</v>
      </c>
      <c r="M135" s="12">
        <v>0</v>
      </c>
      <c r="N135" s="12">
        <v>0</v>
      </c>
      <c r="O135" s="12">
        <v>388.95</v>
      </c>
      <c r="P135" s="12">
        <v>0</v>
      </c>
      <c r="Q135" s="12">
        <v>279.52999999999997</v>
      </c>
      <c r="R135" s="4" t="s">
        <v>16</v>
      </c>
      <c r="S135" s="4" t="s">
        <v>16</v>
      </c>
      <c r="T135" s="4" t="s">
        <v>16</v>
      </c>
    </row>
    <row r="136" spans="1:20" ht="11.1" customHeight="1" x14ac:dyDescent="0.2">
      <c r="A136" s="3" t="s">
        <v>17</v>
      </c>
      <c r="B136" s="3" t="s">
        <v>510</v>
      </c>
      <c r="C136" s="3" t="s">
        <v>407</v>
      </c>
      <c r="D136" s="3" t="s">
        <v>280</v>
      </c>
      <c r="E136" s="3" t="s">
        <v>281</v>
      </c>
      <c r="F136" s="3" t="s">
        <v>69</v>
      </c>
      <c r="G136" s="16" t="s">
        <v>1533</v>
      </c>
      <c r="H136" s="3" t="s">
        <v>502</v>
      </c>
      <c r="I136" s="3" t="s">
        <v>287</v>
      </c>
      <c r="J136" s="3" t="s">
        <v>408</v>
      </c>
      <c r="K136" s="12">
        <v>350</v>
      </c>
      <c r="L136" s="12">
        <v>119.95</v>
      </c>
      <c r="M136" s="12">
        <v>0</v>
      </c>
      <c r="N136" s="12">
        <v>0</v>
      </c>
      <c r="O136" s="12">
        <v>350</v>
      </c>
      <c r="P136" s="12">
        <v>0</v>
      </c>
      <c r="Q136" s="12">
        <v>350</v>
      </c>
      <c r="R136" s="4" t="s">
        <v>16</v>
      </c>
      <c r="S136" s="4" t="s">
        <v>16</v>
      </c>
      <c r="T136" s="4" t="s">
        <v>16</v>
      </c>
    </row>
    <row r="137" spans="1:20" ht="11.1" customHeight="1" x14ac:dyDescent="0.2">
      <c r="A137" s="3" t="s">
        <v>17</v>
      </c>
      <c r="B137" s="3" t="s">
        <v>511</v>
      </c>
      <c r="C137" s="3" t="s">
        <v>286</v>
      </c>
      <c r="D137" s="3" t="s">
        <v>280</v>
      </c>
      <c r="E137" s="3" t="s">
        <v>281</v>
      </c>
      <c r="F137" s="3" t="s">
        <v>69</v>
      </c>
      <c r="G137" s="16" t="s">
        <v>1533</v>
      </c>
      <c r="H137" s="3" t="s">
        <v>502</v>
      </c>
      <c r="I137" s="3" t="s">
        <v>287</v>
      </c>
      <c r="J137" s="3" t="s">
        <v>288</v>
      </c>
      <c r="K137" s="12">
        <v>500</v>
      </c>
      <c r="L137" s="12">
        <v>17.96</v>
      </c>
      <c r="M137" s="12">
        <v>8.8699999999999992</v>
      </c>
      <c r="N137" s="12">
        <v>100.15</v>
      </c>
      <c r="O137" s="12">
        <v>443.23</v>
      </c>
      <c r="P137" s="12">
        <v>194.45</v>
      </c>
      <c r="Q137" s="12">
        <v>462.41</v>
      </c>
      <c r="R137" s="4" t="s">
        <v>16</v>
      </c>
      <c r="S137" s="4" t="s">
        <v>16</v>
      </c>
      <c r="T137" s="4" t="s">
        <v>16</v>
      </c>
    </row>
    <row r="138" spans="1:20" ht="11.1" customHeight="1" x14ac:dyDescent="0.2">
      <c r="A138" s="3" t="s">
        <v>17</v>
      </c>
      <c r="B138" s="3" t="s">
        <v>512</v>
      </c>
      <c r="C138" s="3" t="s">
        <v>314</v>
      </c>
      <c r="D138" s="3" t="s">
        <v>280</v>
      </c>
      <c r="E138" s="3" t="s">
        <v>281</v>
      </c>
      <c r="F138" s="3" t="s">
        <v>69</v>
      </c>
      <c r="G138" s="16" t="s">
        <v>1533</v>
      </c>
      <c r="H138" s="3" t="s">
        <v>502</v>
      </c>
      <c r="I138" s="3" t="s">
        <v>287</v>
      </c>
      <c r="J138" s="3" t="s">
        <v>291</v>
      </c>
      <c r="K138" s="12">
        <v>1020</v>
      </c>
      <c r="L138" s="12">
        <v>255</v>
      </c>
      <c r="M138" s="12">
        <v>0</v>
      </c>
      <c r="N138" s="12">
        <v>225</v>
      </c>
      <c r="O138" s="12">
        <v>950</v>
      </c>
      <c r="P138" s="12">
        <v>225</v>
      </c>
      <c r="Q138" s="12">
        <v>900</v>
      </c>
      <c r="R138" s="4" t="s">
        <v>16</v>
      </c>
      <c r="S138" s="4" t="s">
        <v>16</v>
      </c>
      <c r="T138" s="4" t="s">
        <v>16</v>
      </c>
    </row>
    <row r="139" spans="1:20" ht="11.1" customHeight="1" x14ac:dyDescent="0.2">
      <c r="A139" s="3" t="s">
        <v>17</v>
      </c>
      <c r="B139" s="3" t="s">
        <v>513</v>
      </c>
      <c r="C139" s="3" t="s">
        <v>293</v>
      </c>
      <c r="D139" s="3" t="s">
        <v>280</v>
      </c>
      <c r="E139" s="3" t="s">
        <v>281</v>
      </c>
      <c r="F139" s="3" t="s">
        <v>69</v>
      </c>
      <c r="G139" s="16" t="s">
        <v>1533</v>
      </c>
      <c r="H139" s="3" t="s">
        <v>502</v>
      </c>
      <c r="I139" s="3" t="s">
        <v>287</v>
      </c>
      <c r="J139" s="3" t="s">
        <v>294</v>
      </c>
      <c r="K139" s="12">
        <v>2500</v>
      </c>
      <c r="L139" s="12">
        <v>0</v>
      </c>
      <c r="M139" s="12">
        <v>0</v>
      </c>
      <c r="N139" s="12">
        <v>15.48</v>
      </c>
      <c r="O139" s="12">
        <v>1150.48</v>
      </c>
      <c r="P139" s="12">
        <v>0</v>
      </c>
      <c r="Q139" s="12">
        <v>3591</v>
      </c>
      <c r="R139" s="4" t="s">
        <v>16</v>
      </c>
      <c r="S139" s="4" t="s">
        <v>16</v>
      </c>
      <c r="T139" s="4" t="s">
        <v>16</v>
      </c>
    </row>
    <row r="140" spans="1:20" ht="11.1" customHeight="1" x14ac:dyDescent="0.2">
      <c r="A140" s="3" t="s">
        <v>17</v>
      </c>
      <c r="B140" s="3" t="s">
        <v>514</v>
      </c>
      <c r="C140" s="3" t="s">
        <v>355</v>
      </c>
      <c r="D140" s="3" t="s">
        <v>280</v>
      </c>
      <c r="E140" s="3" t="s">
        <v>281</v>
      </c>
      <c r="F140" s="3" t="s">
        <v>69</v>
      </c>
      <c r="G140" s="16" t="s">
        <v>1533</v>
      </c>
      <c r="H140" s="3" t="s">
        <v>502</v>
      </c>
      <c r="I140" s="3" t="s">
        <v>287</v>
      </c>
      <c r="J140" s="3" t="s">
        <v>356</v>
      </c>
      <c r="K140" s="12">
        <v>2600</v>
      </c>
      <c r="L140" s="12">
        <v>0</v>
      </c>
      <c r="M140" s="12">
        <v>0</v>
      </c>
      <c r="N140" s="12">
        <v>0</v>
      </c>
      <c r="O140" s="12">
        <v>2516</v>
      </c>
      <c r="P140" s="12">
        <v>0</v>
      </c>
      <c r="Q140" s="12">
        <v>0</v>
      </c>
      <c r="R140" s="4" t="s">
        <v>16</v>
      </c>
      <c r="S140" s="4" t="s">
        <v>16</v>
      </c>
      <c r="T140" s="4" t="s">
        <v>16</v>
      </c>
    </row>
    <row r="141" spans="1:20" ht="11.1" customHeight="1" x14ac:dyDescent="0.2">
      <c r="A141" s="3" t="s">
        <v>17</v>
      </c>
      <c r="B141" s="3" t="s">
        <v>515</v>
      </c>
      <c r="C141" s="3" t="s">
        <v>516</v>
      </c>
      <c r="D141" s="3" t="s">
        <v>280</v>
      </c>
      <c r="E141" s="3" t="s">
        <v>281</v>
      </c>
      <c r="F141" s="3" t="s">
        <v>69</v>
      </c>
      <c r="G141" s="16" t="s">
        <v>1533</v>
      </c>
      <c r="H141" s="3" t="s">
        <v>502</v>
      </c>
      <c r="I141" s="3" t="s">
        <v>287</v>
      </c>
      <c r="J141" s="3" t="s">
        <v>417</v>
      </c>
      <c r="K141" s="12">
        <v>1400</v>
      </c>
      <c r="L141" s="12">
        <v>0</v>
      </c>
      <c r="M141" s="12">
        <v>0</v>
      </c>
      <c r="N141" s="12">
        <v>0</v>
      </c>
      <c r="O141" s="12">
        <v>0</v>
      </c>
      <c r="P141" s="12">
        <v>0</v>
      </c>
      <c r="Q141" s="12">
        <v>568</v>
      </c>
      <c r="R141" s="4" t="s">
        <v>16</v>
      </c>
      <c r="S141" s="4" t="s">
        <v>16</v>
      </c>
      <c r="T141" s="4" t="s">
        <v>16</v>
      </c>
    </row>
    <row r="142" spans="1:20" ht="11.1" customHeight="1" x14ac:dyDescent="0.2">
      <c r="A142" s="3" t="s">
        <v>17</v>
      </c>
      <c r="B142" s="3" t="s">
        <v>517</v>
      </c>
      <c r="C142" s="3" t="s">
        <v>296</v>
      </c>
      <c r="D142" s="3" t="s">
        <v>280</v>
      </c>
      <c r="E142" s="3" t="s">
        <v>281</v>
      </c>
      <c r="F142" s="3" t="s">
        <v>69</v>
      </c>
      <c r="G142" s="16" t="s">
        <v>1533</v>
      </c>
      <c r="H142" s="3" t="s">
        <v>502</v>
      </c>
      <c r="I142" s="3" t="s">
        <v>287</v>
      </c>
      <c r="J142" s="3" t="s">
        <v>297</v>
      </c>
      <c r="K142" s="12">
        <v>2100</v>
      </c>
      <c r="L142" s="12">
        <v>445</v>
      </c>
      <c r="M142" s="12">
        <v>0</v>
      </c>
      <c r="N142" s="12">
        <v>590</v>
      </c>
      <c r="O142" s="12">
        <v>1289.22</v>
      </c>
      <c r="P142" s="12">
        <v>1046.18</v>
      </c>
      <c r="Q142" s="12">
        <v>1678.37</v>
      </c>
      <c r="R142" s="4" t="s">
        <v>16</v>
      </c>
      <c r="S142" s="4" t="s">
        <v>16</v>
      </c>
      <c r="T142" s="4" t="s">
        <v>16</v>
      </c>
    </row>
    <row r="143" spans="1:20" ht="11.1" customHeight="1" x14ac:dyDescent="0.2">
      <c r="A143" s="3" t="s">
        <v>17</v>
      </c>
      <c r="B143" s="3" t="s">
        <v>518</v>
      </c>
      <c r="C143" s="3" t="s">
        <v>299</v>
      </c>
      <c r="D143" s="3" t="s">
        <v>280</v>
      </c>
      <c r="E143" s="3" t="s">
        <v>281</v>
      </c>
      <c r="F143" s="3" t="s">
        <v>69</v>
      </c>
      <c r="G143" s="16" t="s">
        <v>1533</v>
      </c>
      <c r="H143" s="3" t="s">
        <v>502</v>
      </c>
      <c r="I143" s="3" t="s">
        <v>287</v>
      </c>
      <c r="J143" s="3" t="s">
        <v>300</v>
      </c>
      <c r="K143" s="12">
        <v>0</v>
      </c>
      <c r="L143" s="12">
        <v>0</v>
      </c>
      <c r="M143" s="12">
        <v>0</v>
      </c>
      <c r="N143" s="12">
        <v>0</v>
      </c>
      <c r="O143" s="12">
        <v>0</v>
      </c>
      <c r="P143" s="12">
        <v>0</v>
      </c>
      <c r="Q143" s="12">
        <v>0</v>
      </c>
      <c r="R143" s="4" t="s">
        <v>16</v>
      </c>
      <c r="S143" s="4" t="s">
        <v>16</v>
      </c>
      <c r="T143" s="4" t="s">
        <v>16</v>
      </c>
    </row>
    <row r="144" spans="1:20" ht="11.1" customHeight="1" x14ac:dyDescent="0.2">
      <c r="A144" s="3" t="s">
        <v>17</v>
      </c>
      <c r="B144" s="3" t="s">
        <v>519</v>
      </c>
      <c r="C144" s="3" t="s">
        <v>520</v>
      </c>
      <c r="D144" s="3" t="s">
        <v>280</v>
      </c>
      <c r="E144" s="3" t="s">
        <v>281</v>
      </c>
      <c r="F144" s="3" t="s">
        <v>69</v>
      </c>
      <c r="G144" s="16" t="s">
        <v>1533</v>
      </c>
      <c r="H144" s="3" t="s">
        <v>502</v>
      </c>
      <c r="I144" s="3" t="s">
        <v>287</v>
      </c>
      <c r="J144" s="3" t="s">
        <v>320</v>
      </c>
      <c r="K144" s="12">
        <v>56592.5</v>
      </c>
      <c r="L144" s="12">
        <v>36472</v>
      </c>
      <c r="M144" s="12">
        <v>0</v>
      </c>
      <c r="N144" s="12">
        <v>3667</v>
      </c>
      <c r="O144" s="12">
        <v>40404.25</v>
      </c>
      <c r="P144" s="12">
        <v>0</v>
      </c>
      <c r="Q144" s="12">
        <v>4055</v>
      </c>
      <c r="R144" s="4" t="s">
        <v>16</v>
      </c>
      <c r="S144" s="4" t="s">
        <v>16</v>
      </c>
      <c r="T144" s="4" t="s">
        <v>16</v>
      </c>
    </row>
    <row r="145" spans="1:20" ht="11.1" customHeight="1" x14ac:dyDescent="0.2">
      <c r="A145" s="3" t="s">
        <v>17</v>
      </c>
      <c r="B145" s="3" t="s">
        <v>521</v>
      </c>
      <c r="C145" s="3" t="s">
        <v>322</v>
      </c>
      <c r="D145" s="3" t="s">
        <v>280</v>
      </c>
      <c r="E145" s="3" t="s">
        <v>281</v>
      </c>
      <c r="F145" s="3" t="s">
        <v>69</v>
      </c>
      <c r="G145" s="16" t="s">
        <v>1533</v>
      </c>
      <c r="H145" s="3" t="s">
        <v>502</v>
      </c>
      <c r="I145" s="3" t="s">
        <v>287</v>
      </c>
      <c r="J145" s="3" t="s">
        <v>323</v>
      </c>
      <c r="K145" s="12">
        <v>0</v>
      </c>
      <c r="L145" s="12">
        <v>0</v>
      </c>
      <c r="M145" s="12">
        <v>0</v>
      </c>
      <c r="N145" s="12">
        <v>0</v>
      </c>
      <c r="O145" s="12">
        <v>0</v>
      </c>
      <c r="P145" s="12">
        <v>370.92</v>
      </c>
      <c r="Q145" s="12">
        <v>600.42999999999995</v>
      </c>
      <c r="R145" s="4" t="s">
        <v>16</v>
      </c>
      <c r="S145" s="4" t="s">
        <v>16</v>
      </c>
      <c r="T145" s="4" t="s">
        <v>16</v>
      </c>
    </row>
    <row r="146" spans="1:20" ht="11.1" customHeight="1" x14ac:dyDescent="0.2">
      <c r="A146" s="3" t="s">
        <v>17</v>
      </c>
      <c r="B146" s="3" t="s">
        <v>522</v>
      </c>
      <c r="C146" s="3" t="s">
        <v>302</v>
      </c>
      <c r="D146" s="3" t="s">
        <v>280</v>
      </c>
      <c r="E146" s="3" t="s">
        <v>281</v>
      </c>
      <c r="F146" s="3" t="s">
        <v>69</v>
      </c>
      <c r="G146" s="16" t="s">
        <v>1533</v>
      </c>
      <c r="H146" s="3" t="s">
        <v>502</v>
      </c>
      <c r="I146" s="3" t="s">
        <v>303</v>
      </c>
      <c r="J146" s="3" t="s">
        <v>304</v>
      </c>
      <c r="K146" s="12">
        <v>10815.49</v>
      </c>
      <c r="L146" s="12">
        <v>2229.48</v>
      </c>
      <c r="M146" s="12">
        <v>0</v>
      </c>
      <c r="N146" s="12">
        <v>2199.96</v>
      </c>
      <c r="O146" s="12">
        <v>9801.1</v>
      </c>
      <c r="P146" s="12">
        <v>2150.6</v>
      </c>
      <c r="Q146" s="12">
        <v>9387.99</v>
      </c>
      <c r="R146" s="4" t="s">
        <v>16</v>
      </c>
      <c r="S146" s="4" t="s">
        <v>16</v>
      </c>
      <c r="T146" s="4" t="s">
        <v>16</v>
      </c>
    </row>
    <row r="147" spans="1:20" ht="11.1" customHeight="1" x14ac:dyDescent="0.2">
      <c r="A147" s="3" t="s">
        <v>17</v>
      </c>
      <c r="B147" s="3" t="s">
        <v>523</v>
      </c>
      <c r="C147" s="3" t="s">
        <v>279</v>
      </c>
      <c r="D147" s="3" t="s">
        <v>280</v>
      </c>
      <c r="E147" s="3" t="s">
        <v>281</v>
      </c>
      <c r="F147" s="3" t="s">
        <v>69</v>
      </c>
      <c r="G147" s="16" t="s">
        <v>1534</v>
      </c>
      <c r="H147" s="3" t="s">
        <v>524</v>
      </c>
      <c r="I147" s="3" t="s">
        <v>283</v>
      </c>
      <c r="J147" s="3" t="s">
        <v>284</v>
      </c>
      <c r="K147" s="12">
        <v>186027.91</v>
      </c>
      <c r="L147" s="12">
        <v>42336.72</v>
      </c>
      <c r="M147" s="12">
        <v>0</v>
      </c>
      <c r="N147" s="12">
        <v>39970.22</v>
      </c>
      <c r="O147" s="12">
        <v>173695.26</v>
      </c>
      <c r="P147" s="12">
        <v>38737.08</v>
      </c>
      <c r="Q147" s="12">
        <v>168432.94</v>
      </c>
      <c r="R147" s="4" t="s">
        <v>16</v>
      </c>
      <c r="S147" s="4" t="s">
        <v>16</v>
      </c>
      <c r="T147" s="4" t="s">
        <v>16</v>
      </c>
    </row>
    <row r="148" spans="1:20" ht="11.1" customHeight="1" x14ac:dyDescent="0.2">
      <c r="A148" s="3" t="s">
        <v>17</v>
      </c>
      <c r="B148" s="3" t="s">
        <v>525</v>
      </c>
      <c r="C148" s="3" t="s">
        <v>526</v>
      </c>
      <c r="D148" s="3" t="s">
        <v>280</v>
      </c>
      <c r="E148" s="3" t="s">
        <v>281</v>
      </c>
      <c r="F148" s="3" t="s">
        <v>69</v>
      </c>
      <c r="G148" s="16" t="s">
        <v>1534</v>
      </c>
      <c r="H148" s="3" t="s">
        <v>524</v>
      </c>
      <c r="I148" s="3" t="s">
        <v>283</v>
      </c>
      <c r="J148" s="3" t="s">
        <v>428</v>
      </c>
      <c r="K148" s="12">
        <v>1091650.8400000001</v>
      </c>
      <c r="L148" s="12">
        <v>366232.75</v>
      </c>
      <c r="M148" s="12">
        <v>0</v>
      </c>
      <c r="N148" s="12">
        <v>362605.74</v>
      </c>
      <c r="O148" s="12">
        <v>1603720.85</v>
      </c>
      <c r="P148" s="12">
        <v>353176.51</v>
      </c>
      <c r="Q148" s="12">
        <v>1532008.08</v>
      </c>
      <c r="R148" s="4" t="s">
        <v>16</v>
      </c>
      <c r="S148" s="4" t="s">
        <v>16</v>
      </c>
      <c r="T148" s="4" t="s">
        <v>16</v>
      </c>
    </row>
    <row r="149" spans="1:20" ht="11.1" customHeight="1" x14ac:dyDescent="0.2">
      <c r="A149" s="3" t="s">
        <v>17</v>
      </c>
      <c r="B149" s="3" t="s">
        <v>527</v>
      </c>
      <c r="C149" s="3" t="s">
        <v>528</v>
      </c>
      <c r="D149" s="3" t="s">
        <v>280</v>
      </c>
      <c r="E149" s="3" t="s">
        <v>281</v>
      </c>
      <c r="F149" s="3" t="s">
        <v>69</v>
      </c>
      <c r="G149" s="16" t="s">
        <v>1534</v>
      </c>
      <c r="H149" s="3" t="s">
        <v>524</v>
      </c>
      <c r="I149" s="3" t="s">
        <v>283</v>
      </c>
      <c r="J149" s="3" t="s">
        <v>529</v>
      </c>
      <c r="K149" s="12">
        <v>586310.34</v>
      </c>
      <c r="L149" s="12">
        <v>11220.24</v>
      </c>
      <c r="M149" s="12">
        <v>0</v>
      </c>
      <c r="N149" s="12">
        <v>0</v>
      </c>
      <c r="O149" s="12">
        <v>0</v>
      </c>
      <c r="P149" s="12">
        <v>0</v>
      </c>
      <c r="Q149" s="12">
        <v>0</v>
      </c>
      <c r="R149" s="4" t="s">
        <v>16</v>
      </c>
      <c r="S149" s="4" t="s">
        <v>16</v>
      </c>
      <c r="T149" s="4" t="s">
        <v>16</v>
      </c>
    </row>
    <row r="150" spans="1:20" ht="11.1" customHeight="1" x14ac:dyDescent="0.2">
      <c r="A150" s="3" t="s">
        <v>17</v>
      </c>
      <c r="B150" s="3" t="s">
        <v>530</v>
      </c>
      <c r="C150" s="3" t="s">
        <v>307</v>
      </c>
      <c r="D150" s="3" t="s">
        <v>280</v>
      </c>
      <c r="E150" s="3" t="s">
        <v>281</v>
      </c>
      <c r="F150" s="3" t="s">
        <v>69</v>
      </c>
      <c r="G150" s="16" t="s">
        <v>1534</v>
      </c>
      <c r="H150" s="3" t="s">
        <v>524</v>
      </c>
      <c r="I150" s="3" t="s">
        <v>283</v>
      </c>
      <c r="J150" s="3" t="s">
        <v>308</v>
      </c>
      <c r="K150" s="12">
        <v>16187.8</v>
      </c>
      <c r="L150" s="12">
        <v>2830.65</v>
      </c>
      <c r="M150" s="12">
        <v>0</v>
      </c>
      <c r="N150" s="12">
        <v>2258.48</v>
      </c>
      <c r="O150" s="12">
        <v>10052.450000000001</v>
      </c>
      <c r="P150" s="12">
        <v>2610.52</v>
      </c>
      <c r="Q150" s="12">
        <v>10736.64</v>
      </c>
      <c r="R150" s="4" t="s">
        <v>16</v>
      </c>
      <c r="S150" s="4" t="s">
        <v>16</v>
      </c>
      <c r="T150" s="4" t="s">
        <v>16</v>
      </c>
    </row>
    <row r="151" spans="1:20" ht="11.1" customHeight="1" x14ac:dyDescent="0.2">
      <c r="A151" s="3" t="s">
        <v>17</v>
      </c>
      <c r="B151" s="3" t="s">
        <v>531</v>
      </c>
      <c r="C151" s="3" t="s">
        <v>532</v>
      </c>
      <c r="D151" s="3" t="s">
        <v>280</v>
      </c>
      <c r="E151" s="3" t="s">
        <v>281</v>
      </c>
      <c r="F151" s="3" t="s">
        <v>69</v>
      </c>
      <c r="G151" s="16" t="s">
        <v>1534</v>
      </c>
      <c r="H151" s="3" t="s">
        <v>524</v>
      </c>
      <c r="I151" s="3" t="s">
        <v>283</v>
      </c>
      <c r="J151" s="3" t="s">
        <v>533</v>
      </c>
      <c r="K151" s="12">
        <v>54080</v>
      </c>
      <c r="L151" s="12">
        <v>0</v>
      </c>
      <c r="M151" s="12">
        <v>0</v>
      </c>
      <c r="N151" s="12">
        <v>0</v>
      </c>
      <c r="O151" s="12">
        <v>208</v>
      </c>
      <c r="P151" s="12">
        <v>0</v>
      </c>
      <c r="Q151" s="12">
        <v>0</v>
      </c>
      <c r="R151" s="4" t="s">
        <v>16</v>
      </c>
      <c r="S151" s="4" t="s">
        <v>16</v>
      </c>
      <c r="T151" s="4" t="s">
        <v>16</v>
      </c>
    </row>
    <row r="152" spans="1:20" ht="11.1" customHeight="1" x14ac:dyDescent="0.2">
      <c r="A152" s="3" t="s">
        <v>17</v>
      </c>
      <c r="B152" s="3" t="s">
        <v>534</v>
      </c>
      <c r="C152" s="3" t="s">
        <v>329</v>
      </c>
      <c r="D152" s="3" t="s">
        <v>280</v>
      </c>
      <c r="E152" s="3" t="s">
        <v>281</v>
      </c>
      <c r="F152" s="3" t="s">
        <v>69</v>
      </c>
      <c r="G152" s="16" t="s">
        <v>1534</v>
      </c>
      <c r="H152" s="3" t="s">
        <v>524</v>
      </c>
      <c r="I152" s="3" t="s">
        <v>283</v>
      </c>
      <c r="J152" s="3" t="s">
        <v>330</v>
      </c>
      <c r="K152" s="12">
        <v>128100</v>
      </c>
      <c r="L152" s="12">
        <v>24038.59</v>
      </c>
      <c r="M152" s="12">
        <v>0</v>
      </c>
      <c r="N152" s="12">
        <v>15370.53</v>
      </c>
      <c r="O152" s="12">
        <v>104932.76</v>
      </c>
      <c r="P152" s="12">
        <v>12773.51</v>
      </c>
      <c r="Q152" s="12">
        <v>87546.66</v>
      </c>
      <c r="R152" s="4" t="s">
        <v>16</v>
      </c>
      <c r="S152" s="4" t="s">
        <v>16</v>
      </c>
      <c r="T152" s="4" t="s">
        <v>16</v>
      </c>
    </row>
    <row r="153" spans="1:20" ht="11.1" customHeight="1" x14ac:dyDescent="0.2">
      <c r="A153" s="3" t="s">
        <v>17</v>
      </c>
      <c r="B153" s="3" t="s">
        <v>535</v>
      </c>
      <c r="C153" s="3" t="s">
        <v>536</v>
      </c>
      <c r="D153" s="3" t="s">
        <v>280</v>
      </c>
      <c r="E153" s="3" t="s">
        <v>281</v>
      </c>
      <c r="F153" s="3" t="s">
        <v>69</v>
      </c>
      <c r="G153" s="16" t="s">
        <v>1534</v>
      </c>
      <c r="H153" s="3" t="s">
        <v>524</v>
      </c>
      <c r="I153" s="3" t="s">
        <v>283</v>
      </c>
      <c r="J153" s="3" t="s">
        <v>537</v>
      </c>
      <c r="K153" s="12">
        <v>69300</v>
      </c>
      <c r="L153" s="12">
        <v>15273.44</v>
      </c>
      <c r="M153" s="12">
        <v>0</v>
      </c>
      <c r="N153" s="12">
        <v>14442.68</v>
      </c>
      <c r="O153" s="12">
        <v>65856.55</v>
      </c>
      <c r="P153" s="12">
        <v>14489.12</v>
      </c>
      <c r="Q153" s="12">
        <v>61703.07</v>
      </c>
      <c r="R153" s="4" t="s">
        <v>16</v>
      </c>
      <c r="S153" s="4" t="s">
        <v>16</v>
      </c>
      <c r="T153" s="4" t="s">
        <v>16</v>
      </c>
    </row>
    <row r="154" spans="1:20" ht="11.1" customHeight="1" x14ac:dyDescent="0.2">
      <c r="A154" s="3" t="s">
        <v>17</v>
      </c>
      <c r="B154" s="3" t="s">
        <v>538</v>
      </c>
      <c r="C154" s="3" t="s">
        <v>539</v>
      </c>
      <c r="D154" s="3" t="s">
        <v>280</v>
      </c>
      <c r="E154" s="3" t="s">
        <v>281</v>
      </c>
      <c r="F154" s="3" t="s">
        <v>69</v>
      </c>
      <c r="G154" s="16" t="s">
        <v>1534</v>
      </c>
      <c r="H154" s="3" t="s">
        <v>524</v>
      </c>
      <c r="I154" s="3" t="s">
        <v>283</v>
      </c>
      <c r="J154" s="3" t="s">
        <v>540</v>
      </c>
      <c r="K154" s="12">
        <v>70805</v>
      </c>
      <c r="L154" s="12">
        <v>0</v>
      </c>
      <c r="M154" s="12">
        <v>0</v>
      </c>
      <c r="N154" s="12">
        <v>0</v>
      </c>
      <c r="O154" s="12">
        <v>66128.759999999995</v>
      </c>
      <c r="P154" s="12">
        <v>0</v>
      </c>
      <c r="Q154" s="12">
        <v>64445.19</v>
      </c>
      <c r="R154" s="4" t="s">
        <v>16</v>
      </c>
      <c r="S154" s="4" t="s">
        <v>16</v>
      </c>
      <c r="T154" s="4" t="s">
        <v>16</v>
      </c>
    </row>
    <row r="155" spans="1:20" ht="11.1" customHeight="1" x14ac:dyDescent="0.2">
      <c r="A155" s="3" t="s">
        <v>17</v>
      </c>
      <c r="B155" s="3" t="s">
        <v>541</v>
      </c>
      <c r="C155" s="3" t="s">
        <v>542</v>
      </c>
      <c r="D155" s="3" t="s">
        <v>280</v>
      </c>
      <c r="E155" s="3" t="s">
        <v>281</v>
      </c>
      <c r="F155" s="3" t="s">
        <v>69</v>
      </c>
      <c r="G155" s="16" t="s">
        <v>1534</v>
      </c>
      <c r="H155" s="3" t="s">
        <v>524</v>
      </c>
      <c r="I155" s="3" t="s">
        <v>283</v>
      </c>
      <c r="J155" s="3" t="s">
        <v>543</v>
      </c>
      <c r="K155" s="12">
        <v>34000</v>
      </c>
      <c r="L155" s="12">
        <v>7942.02</v>
      </c>
      <c r="M155" s="12">
        <v>0</v>
      </c>
      <c r="N155" s="12">
        <v>7433.08</v>
      </c>
      <c r="O155" s="12">
        <v>33092.339999999997</v>
      </c>
      <c r="P155" s="12">
        <v>6693.39</v>
      </c>
      <c r="Q155" s="12">
        <v>29620.3</v>
      </c>
      <c r="R155" s="4" t="s">
        <v>16</v>
      </c>
      <c r="S155" s="4" t="s">
        <v>16</v>
      </c>
      <c r="T155" s="4" t="s">
        <v>16</v>
      </c>
    </row>
    <row r="156" spans="1:20" ht="11.1" customHeight="1" x14ac:dyDescent="0.2">
      <c r="A156" s="3" t="s">
        <v>17</v>
      </c>
      <c r="B156" s="3" t="s">
        <v>544</v>
      </c>
      <c r="C156" s="3" t="s">
        <v>545</v>
      </c>
      <c r="D156" s="3" t="s">
        <v>280</v>
      </c>
      <c r="E156" s="3" t="s">
        <v>281</v>
      </c>
      <c r="F156" s="3" t="s">
        <v>69</v>
      </c>
      <c r="G156" s="16" t="s">
        <v>1534</v>
      </c>
      <c r="H156" s="3" t="s">
        <v>524</v>
      </c>
      <c r="I156" s="3" t="s">
        <v>283</v>
      </c>
      <c r="J156" s="3" t="s">
        <v>546</v>
      </c>
      <c r="K156" s="12">
        <v>29500</v>
      </c>
      <c r="L156" s="12">
        <v>6321.77</v>
      </c>
      <c r="M156" s="12">
        <v>0</v>
      </c>
      <c r="N156" s="12">
        <v>6361.07</v>
      </c>
      <c r="O156" s="12">
        <v>26416.42</v>
      </c>
      <c r="P156" s="12">
        <v>5977.59</v>
      </c>
      <c r="Q156" s="12">
        <v>25990.3</v>
      </c>
      <c r="R156" s="4" t="s">
        <v>16</v>
      </c>
      <c r="S156" s="4" t="s">
        <v>16</v>
      </c>
      <c r="T156" s="4" t="s">
        <v>16</v>
      </c>
    </row>
    <row r="157" spans="1:20" ht="11.1" customHeight="1" x14ac:dyDescent="0.2">
      <c r="A157" s="3" t="s">
        <v>17</v>
      </c>
      <c r="B157" s="3" t="s">
        <v>547</v>
      </c>
      <c r="C157" s="3" t="s">
        <v>548</v>
      </c>
      <c r="D157" s="3" t="s">
        <v>280</v>
      </c>
      <c r="E157" s="3" t="s">
        <v>281</v>
      </c>
      <c r="F157" s="3" t="s">
        <v>69</v>
      </c>
      <c r="G157" s="16" t="s">
        <v>1534</v>
      </c>
      <c r="H157" s="3" t="s">
        <v>524</v>
      </c>
      <c r="I157" s="3" t="s">
        <v>283</v>
      </c>
      <c r="J157" s="3" t="s">
        <v>549</v>
      </c>
      <c r="K157" s="12">
        <v>14000</v>
      </c>
      <c r="L157" s="12">
        <v>3029.47</v>
      </c>
      <c r="M157" s="12">
        <v>0</v>
      </c>
      <c r="N157" s="12">
        <v>2696.47</v>
      </c>
      <c r="O157" s="12">
        <v>8691.75</v>
      </c>
      <c r="P157" s="12">
        <v>679.75</v>
      </c>
      <c r="Q157" s="12">
        <v>7205.66</v>
      </c>
      <c r="R157" s="4" t="s">
        <v>16</v>
      </c>
      <c r="S157" s="4" t="s">
        <v>16</v>
      </c>
      <c r="T157" s="4" t="s">
        <v>16</v>
      </c>
    </row>
    <row r="158" spans="1:20" ht="11.1" customHeight="1" x14ac:dyDescent="0.2">
      <c r="A158" s="3" t="s">
        <v>17</v>
      </c>
      <c r="B158" s="3" t="s">
        <v>550</v>
      </c>
      <c r="C158" s="3" t="s">
        <v>310</v>
      </c>
      <c r="D158" s="3" t="s">
        <v>280</v>
      </c>
      <c r="E158" s="3" t="s">
        <v>281</v>
      </c>
      <c r="F158" s="3" t="s">
        <v>69</v>
      </c>
      <c r="G158" s="16" t="s">
        <v>1534</v>
      </c>
      <c r="H158" s="3" t="s">
        <v>524</v>
      </c>
      <c r="I158" s="3" t="s">
        <v>283</v>
      </c>
      <c r="J158" s="3" t="s">
        <v>311</v>
      </c>
      <c r="K158" s="12">
        <v>24530</v>
      </c>
      <c r="L158" s="12">
        <v>0</v>
      </c>
      <c r="M158" s="12">
        <v>0</v>
      </c>
      <c r="N158" s="12">
        <v>0</v>
      </c>
      <c r="O158" s="12">
        <v>19320</v>
      </c>
      <c r="P158" s="12">
        <v>0</v>
      </c>
      <c r="Q158" s="12">
        <v>19345</v>
      </c>
      <c r="R158" s="4" t="s">
        <v>16</v>
      </c>
      <c r="S158" s="4" t="s">
        <v>16</v>
      </c>
      <c r="T158" s="4" t="s">
        <v>16</v>
      </c>
    </row>
    <row r="159" spans="1:20" ht="11.1" customHeight="1" x14ac:dyDescent="0.2">
      <c r="A159" s="3" t="s">
        <v>17</v>
      </c>
      <c r="B159" s="3" t="s">
        <v>551</v>
      </c>
      <c r="C159" s="3" t="s">
        <v>552</v>
      </c>
      <c r="D159" s="3" t="s">
        <v>280</v>
      </c>
      <c r="E159" s="3" t="s">
        <v>281</v>
      </c>
      <c r="F159" s="3" t="s">
        <v>69</v>
      </c>
      <c r="G159" s="16" t="s">
        <v>1534</v>
      </c>
      <c r="H159" s="3" t="s">
        <v>524</v>
      </c>
      <c r="I159" s="3" t="s">
        <v>283</v>
      </c>
      <c r="J159" s="3" t="s">
        <v>553</v>
      </c>
      <c r="K159" s="12">
        <v>12500</v>
      </c>
      <c r="L159" s="12">
        <v>766.5</v>
      </c>
      <c r="M159" s="12">
        <v>0</v>
      </c>
      <c r="N159" s="12">
        <v>2368.0300000000002</v>
      </c>
      <c r="O159" s="12">
        <v>12924.65</v>
      </c>
      <c r="P159" s="12">
        <v>3932.68</v>
      </c>
      <c r="Q159" s="12">
        <v>15478.61</v>
      </c>
      <c r="R159" s="4" t="s">
        <v>16</v>
      </c>
      <c r="S159" s="4" t="s">
        <v>16</v>
      </c>
      <c r="T159" s="4" t="s">
        <v>16</v>
      </c>
    </row>
    <row r="160" spans="1:20" ht="11.1" customHeight="1" x14ac:dyDescent="0.2">
      <c r="A160" s="3" t="s">
        <v>17</v>
      </c>
      <c r="B160" s="3" t="s">
        <v>554</v>
      </c>
      <c r="C160" s="3" t="s">
        <v>333</v>
      </c>
      <c r="D160" s="3" t="s">
        <v>280</v>
      </c>
      <c r="E160" s="3" t="s">
        <v>281</v>
      </c>
      <c r="F160" s="3" t="s">
        <v>69</v>
      </c>
      <c r="G160" s="16" t="s">
        <v>1534</v>
      </c>
      <c r="H160" s="3" t="s">
        <v>524</v>
      </c>
      <c r="I160" s="3" t="s">
        <v>334</v>
      </c>
      <c r="J160" s="3" t="s">
        <v>335</v>
      </c>
      <c r="K160" s="12">
        <v>2800</v>
      </c>
      <c r="L160" s="12">
        <v>0</v>
      </c>
      <c r="M160" s="12">
        <v>0</v>
      </c>
      <c r="N160" s="12">
        <v>2087.5</v>
      </c>
      <c r="O160" s="12">
        <v>2087.5</v>
      </c>
      <c r="P160" s="12">
        <v>628</v>
      </c>
      <c r="Q160" s="12">
        <v>4327.22</v>
      </c>
      <c r="R160" s="4" t="s">
        <v>16</v>
      </c>
      <c r="S160" s="4" t="s">
        <v>16</v>
      </c>
      <c r="T160" s="4" t="s">
        <v>16</v>
      </c>
    </row>
    <row r="161" spans="1:20" ht="11.1" customHeight="1" x14ac:dyDescent="0.2">
      <c r="A161" s="3" t="s">
        <v>17</v>
      </c>
      <c r="B161" s="3" t="s">
        <v>555</v>
      </c>
      <c r="C161" s="3" t="s">
        <v>556</v>
      </c>
      <c r="D161" s="3" t="s">
        <v>280</v>
      </c>
      <c r="E161" s="3" t="s">
        <v>281</v>
      </c>
      <c r="F161" s="3" t="s">
        <v>69</v>
      </c>
      <c r="G161" s="16" t="s">
        <v>1534</v>
      </c>
      <c r="H161" s="3" t="s">
        <v>524</v>
      </c>
      <c r="I161" s="3" t="s">
        <v>334</v>
      </c>
      <c r="J161" s="3" t="s">
        <v>557</v>
      </c>
      <c r="K161" s="12">
        <v>23235</v>
      </c>
      <c r="L161" s="12">
        <v>2784.01</v>
      </c>
      <c r="M161" s="12">
        <v>3038</v>
      </c>
      <c r="N161" s="12">
        <v>0</v>
      </c>
      <c r="O161" s="12">
        <v>20939.849999999999</v>
      </c>
      <c r="P161" s="12">
        <v>0</v>
      </c>
      <c r="Q161" s="12">
        <v>5146.6099999999997</v>
      </c>
      <c r="R161" s="4" t="s">
        <v>16</v>
      </c>
      <c r="S161" s="4" t="s">
        <v>16</v>
      </c>
      <c r="T161" s="4" t="s">
        <v>16</v>
      </c>
    </row>
    <row r="162" spans="1:20" ht="11.1" customHeight="1" x14ac:dyDescent="0.2">
      <c r="A162" s="3" t="s">
        <v>17</v>
      </c>
      <c r="B162" s="3" t="s">
        <v>558</v>
      </c>
      <c r="C162" s="3" t="s">
        <v>559</v>
      </c>
      <c r="D162" s="3" t="s">
        <v>280</v>
      </c>
      <c r="E162" s="3" t="s">
        <v>281</v>
      </c>
      <c r="F162" s="3" t="s">
        <v>69</v>
      </c>
      <c r="G162" s="16" t="s">
        <v>1534</v>
      </c>
      <c r="H162" s="3" t="s">
        <v>524</v>
      </c>
      <c r="I162" s="3" t="s">
        <v>334</v>
      </c>
      <c r="J162" s="3" t="s">
        <v>560</v>
      </c>
      <c r="K162" s="12">
        <v>0</v>
      </c>
      <c r="L162" s="12">
        <v>0</v>
      </c>
      <c r="M162" s="12">
        <v>0</v>
      </c>
      <c r="N162" s="12">
        <v>0</v>
      </c>
      <c r="O162" s="12">
        <v>0</v>
      </c>
      <c r="P162" s="12">
        <v>0</v>
      </c>
      <c r="Q162" s="12">
        <v>7276.2</v>
      </c>
      <c r="R162" s="4" t="s">
        <v>16</v>
      </c>
      <c r="S162" s="4" t="s">
        <v>16</v>
      </c>
      <c r="T162" s="4" t="s">
        <v>16</v>
      </c>
    </row>
    <row r="163" spans="1:20" ht="11.1" customHeight="1" x14ac:dyDescent="0.2">
      <c r="A163" s="3" t="s">
        <v>17</v>
      </c>
      <c r="B163" s="3" t="s">
        <v>561</v>
      </c>
      <c r="C163" s="3" t="s">
        <v>399</v>
      </c>
      <c r="D163" s="3" t="s">
        <v>280</v>
      </c>
      <c r="E163" s="3" t="s">
        <v>281</v>
      </c>
      <c r="F163" s="3" t="s">
        <v>69</v>
      </c>
      <c r="G163" s="16" t="s">
        <v>1534</v>
      </c>
      <c r="H163" s="3" t="s">
        <v>524</v>
      </c>
      <c r="I163" s="3" t="s">
        <v>287</v>
      </c>
      <c r="J163" s="3" t="s">
        <v>400</v>
      </c>
      <c r="K163" s="12">
        <v>47561</v>
      </c>
      <c r="L163" s="12">
        <v>7361.11</v>
      </c>
      <c r="M163" s="12">
        <v>0</v>
      </c>
      <c r="N163" s="12">
        <v>8550.9599999999991</v>
      </c>
      <c r="O163" s="12">
        <v>37514.01</v>
      </c>
      <c r="P163" s="12">
        <v>7503.61</v>
      </c>
      <c r="Q163" s="12">
        <v>30533.02</v>
      </c>
      <c r="R163" s="4" t="s">
        <v>16</v>
      </c>
      <c r="S163" s="4" t="s">
        <v>16</v>
      </c>
      <c r="T163" s="4" t="s">
        <v>16</v>
      </c>
    </row>
    <row r="164" spans="1:20" ht="11.1" customHeight="1" x14ac:dyDescent="0.2">
      <c r="A164" s="3" t="s">
        <v>17</v>
      </c>
      <c r="B164" s="3" t="s">
        <v>562</v>
      </c>
      <c r="C164" s="3" t="s">
        <v>563</v>
      </c>
      <c r="D164" s="3" t="s">
        <v>280</v>
      </c>
      <c r="E164" s="3" t="s">
        <v>281</v>
      </c>
      <c r="F164" s="3" t="s">
        <v>69</v>
      </c>
      <c r="G164" s="16" t="s">
        <v>1534</v>
      </c>
      <c r="H164" s="3" t="s">
        <v>524</v>
      </c>
      <c r="I164" s="3" t="s">
        <v>287</v>
      </c>
      <c r="J164" s="3" t="s">
        <v>564</v>
      </c>
      <c r="K164" s="12">
        <v>1300</v>
      </c>
      <c r="L164" s="12">
        <v>0</v>
      </c>
      <c r="M164" s="12">
        <v>0</v>
      </c>
      <c r="N164" s="12">
        <v>470</v>
      </c>
      <c r="O164" s="12">
        <v>865.01</v>
      </c>
      <c r="P164" s="12">
        <v>0</v>
      </c>
      <c r="Q164" s="12">
        <v>0</v>
      </c>
      <c r="R164" s="4" t="s">
        <v>16</v>
      </c>
      <c r="S164" s="4" t="s">
        <v>16</v>
      </c>
      <c r="T164" s="4" t="s">
        <v>16</v>
      </c>
    </row>
    <row r="165" spans="1:20" ht="11.1" customHeight="1" x14ac:dyDescent="0.2">
      <c r="A165" s="3" t="s">
        <v>17</v>
      </c>
      <c r="B165" s="3" t="s">
        <v>565</v>
      </c>
      <c r="C165" s="3" t="s">
        <v>349</v>
      </c>
      <c r="D165" s="3" t="s">
        <v>280</v>
      </c>
      <c r="E165" s="3" t="s">
        <v>281</v>
      </c>
      <c r="F165" s="3" t="s">
        <v>69</v>
      </c>
      <c r="G165" s="16" t="s">
        <v>1534</v>
      </c>
      <c r="H165" s="3" t="s">
        <v>524</v>
      </c>
      <c r="I165" s="3" t="s">
        <v>287</v>
      </c>
      <c r="J165" s="3" t="s">
        <v>350</v>
      </c>
      <c r="K165" s="12">
        <v>20950.55</v>
      </c>
      <c r="L165" s="12">
        <v>1076.76</v>
      </c>
      <c r="M165" s="12">
        <v>993.19</v>
      </c>
      <c r="N165" s="12">
        <v>735.75</v>
      </c>
      <c r="O165" s="12">
        <v>20116.02</v>
      </c>
      <c r="P165" s="12">
        <v>6042.12</v>
      </c>
      <c r="Q165" s="12">
        <v>12967.53</v>
      </c>
      <c r="R165" s="4" t="s">
        <v>16</v>
      </c>
      <c r="S165" s="4" t="s">
        <v>16</v>
      </c>
      <c r="T165" s="4" t="s">
        <v>16</v>
      </c>
    </row>
    <row r="166" spans="1:20" ht="11.1" customHeight="1" x14ac:dyDescent="0.2">
      <c r="A166" s="3" t="s">
        <v>17</v>
      </c>
      <c r="B166" s="3" t="s">
        <v>566</v>
      </c>
      <c r="C166" s="3" t="s">
        <v>407</v>
      </c>
      <c r="D166" s="3" t="s">
        <v>280</v>
      </c>
      <c r="E166" s="3" t="s">
        <v>281</v>
      </c>
      <c r="F166" s="3" t="s">
        <v>69</v>
      </c>
      <c r="G166" s="16" t="s">
        <v>1534</v>
      </c>
      <c r="H166" s="3" t="s">
        <v>524</v>
      </c>
      <c r="I166" s="3" t="s">
        <v>287</v>
      </c>
      <c r="J166" s="3" t="s">
        <v>408</v>
      </c>
      <c r="K166" s="12">
        <v>21302</v>
      </c>
      <c r="L166" s="12">
        <v>1371.52</v>
      </c>
      <c r="M166" s="12">
        <v>451.48</v>
      </c>
      <c r="N166" s="12">
        <v>2155.19</v>
      </c>
      <c r="O166" s="12">
        <v>13696.47</v>
      </c>
      <c r="P166" s="12">
        <v>1192.95</v>
      </c>
      <c r="Q166" s="12">
        <v>14379.37</v>
      </c>
      <c r="R166" s="4" t="s">
        <v>16</v>
      </c>
      <c r="S166" s="4" t="s">
        <v>16</v>
      </c>
      <c r="T166" s="4" t="s">
        <v>16</v>
      </c>
    </row>
    <row r="167" spans="1:20" ht="11.1" customHeight="1" x14ac:dyDescent="0.2">
      <c r="A167" s="3" t="s">
        <v>17</v>
      </c>
      <c r="B167" s="3" t="s">
        <v>567</v>
      </c>
      <c r="C167" s="3" t="s">
        <v>286</v>
      </c>
      <c r="D167" s="3" t="s">
        <v>280</v>
      </c>
      <c r="E167" s="3" t="s">
        <v>281</v>
      </c>
      <c r="F167" s="3" t="s">
        <v>69</v>
      </c>
      <c r="G167" s="16" t="s">
        <v>1534</v>
      </c>
      <c r="H167" s="3" t="s">
        <v>524</v>
      </c>
      <c r="I167" s="3" t="s">
        <v>287</v>
      </c>
      <c r="J167" s="3" t="s">
        <v>288</v>
      </c>
      <c r="K167" s="12">
        <v>7500</v>
      </c>
      <c r="L167" s="12">
        <v>820.19</v>
      </c>
      <c r="M167" s="12">
        <v>390.33</v>
      </c>
      <c r="N167" s="12">
        <v>349.57</v>
      </c>
      <c r="O167" s="12">
        <v>6861.28</v>
      </c>
      <c r="P167" s="12">
        <v>361.38</v>
      </c>
      <c r="Q167" s="12">
        <v>6830.92</v>
      </c>
      <c r="R167" s="4" t="s">
        <v>16</v>
      </c>
      <c r="S167" s="4" t="s">
        <v>16</v>
      </c>
      <c r="T167" s="4" t="s">
        <v>16</v>
      </c>
    </row>
    <row r="168" spans="1:20" ht="11.1" customHeight="1" x14ac:dyDescent="0.2">
      <c r="A168" s="3" t="s">
        <v>17</v>
      </c>
      <c r="B168" s="3" t="s">
        <v>568</v>
      </c>
      <c r="C168" s="3" t="s">
        <v>411</v>
      </c>
      <c r="D168" s="3" t="s">
        <v>280</v>
      </c>
      <c r="E168" s="3" t="s">
        <v>281</v>
      </c>
      <c r="F168" s="3" t="s">
        <v>69</v>
      </c>
      <c r="G168" s="16" t="s">
        <v>1534</v>
      </c>
      <c r="H168" s="3" t="s">
        <v>524</v>
      </c>
      <c r="I168" s="3" t="s">
        <v>287</v>
      </c>
      <c r="J168" s="3" t="s">
        <v>412</v>
      </c>
      <c r="K168" s="12">
        <v>14000</v>
      </c>
      <c r="L168" s="12">
        <v>3615.17</v>
      </c>
      <c r="M168" s="12">
        <v>0</v>
      </c>
      <c r="N168" s="12">
        <v>3611.79</v>
      </c>
      <c r="O168" s="12">
        <v>14321.19</v>
      </c>
      <c r="P168" s="12">
        <v>3182.09</v>
      </c>
      <c r="Q168" s="12">
        <v>14222.07</v>
      </c>
      <c r="R168" s="4" t="s">
        <v>16</v>
      </c>
      <c r="S168" s="4" t="s">
        <v>16</v>
      </c>
      <c r="T168" s="4" t="s">
        <v>16</v>
      </c>
    </row>
    <row r="169" spans="1:20" ht="11.1" customHeight="1" x14ac:dyDescent="0.2">
      <c r="A169" s="3" t="s">
        <v>17</v>
      </c>
      <c r="B169" s="3" t="s">
        <v>569</v>
      </c>
      <c r="C169" s="3" t="s">
        <v>314</v>
      </c>
      <c r="D169" s="3" t="s">
        <v>280</v>
      </c>
      <c r="E169" s="3" t="s">
        <v>281</v>
      </c>
      <c r="F169" s="3" t="s">
        <v>69</v>
      </c>
      <c r="G169" s="16" t="s">
        <v>1534</v>
      </c>
      <c r="H169" s="3" t="s">
        <v>524</v>
      </c>
      <c r="I169" s="3" t="s">
        <v>287</v>
      </c>
      <c r="J169" s="3" t="s">
        <v>291</v>
      </c>
      <c r="K169" s="12">
        <v>11520</v>
      </c>
      <c r="L169" s="12">
        <v>2149.08</v>
      </c>
      <c r="M169" s="12">
        <v>5030.01</v>
      </c>
      <c r="N169" s="12">
        <v>2139.79</v>
      </c>
      <c r="O169" s="12">
        <v>9357.2000000000007</v>
      </c>
      <c r="P169" s="12">
        <v>5085.07</v>
      </c>
      <c r="Q169" s="12">
        <v>20995.69</v>
      </c>
      <c r="R169" s="4" t="s">
        <v>16</v>
      </c>
      <c r="S169" s="4" t="s">
        <v>16</v>
      </c>
      <c r="T169" s="4" t="s">
        <v>16</v>
      </c>
    </row>
    <row r="170" spans="1:20" ht="11.1" customHeight="1" x14ac:dyDescent="0.2">
      <c r="A170" s="3" t="s">
        <v>17</v>
      </c>
      <c r="B170" s="3" t="s">
        <v>570</v>
      </c>
      <c r="C170" s="3" t="s">
        <v>293</v>
      </c>
      <c r="D170" s="3" t="s">
        <v>280</v>
      </c>
      <c r="E170" s="3" t="s">
        <v>281</v>
      </c>
      <c r="F170" s="3" t="s">
        <v>69</v>
      </c>
      <c r="G170" s="16" t="s">
        <v>1534</v>
      </c>
      <c r="H170" s="3" t="s">
        <v>524</v>
      </c>
      <c r="I170" s="3" t="s">
        <v>287</v>
      </c>
      <c r="J170" s="3" t="s">
        <v>294</v>
      </c>
      <c r="K170" s="12">
        <v>19965</v>
      </c>
      <c r="L170" s="12">
        <v>2635.7</v>
      </c>
      <c r="M170" s="12">
        <v>370.3</v>
      </c>
      <c r="N170" s="12">
        <v>3215.35</v>
      </c>
      <c r="O170" s="12">
        <v>11870.38</v>
      </c>
      <c r="P170" s="12">
        <v>2400.38</v>
      </c>
      <c r="Q170" s="12">
        <v>15383.95</v>
      </c>
      <c r="R170" s="4" t="s">
        <v>16</v>
      </c>
      <c r="S170" s="4" t="s">
        <v>16</v>
      </c>
      <c r="T170" s="4" t="s">
        <v>16</v>
      </c>
    </row>
    <row r="171" spans="1:20" ht="11.1" customHeight="1" x14ac:dyDescent="0.2">
      <c r="A171" s="3" t="s">
        <v>17</v>
      </c>
      <c r="B171" s="3" t="s">
        <v>571</v>
      </c>
      <c r="C171" s="3" t="s">
        <v>572</v>
      </c>
      <c r="D171" s="3" t="s">
        <v>280</v>
      </c>
      <c r="E171" s="3" t="s">
        <v>281</v>
      </c>
      <c r="F171" s="3" t="s">
        <v>69</v>
      </c>
      <c r="G171" s="16" t="s">
        <v>1534</v>
      </c>
      <c r="H171" s="3" t="s">
        <v>524</v>
      </c>
      <c r="I171" s="3" t="s">
        <v>287</v>
      </c>
      <c r="J171" s="3" t="s">
        <v>356</v>
      </c>
      <c r="K171" s="12">
        <v>8025</v>
      </c>
      <c r="L171" s="12">
        <v>1338</v>
      </c>
      <c r="M171" s="12">
        <v>0</v>
      </c>
      <c r="N171" s="12">
        <v>1163</v>
      </c>
      <c r="O171" s="12">
        <v>8549</v>
      </c>
      <c r="P171" s="12">
        <v>0</v>
      </c>
      <c r="Q171" s="12">
        <v>0</v>
      </c>
      <c r="R171" s="4" t="s">
        <v>16</v>
      </c>
      <c r="S171" s="4" t="s">
        <v>16</v>
      </c>
      <c r="T171" s="4" t="s">
        <v>16</v>
      </c>
    </row>
    <row r="172" spans="1:20" ht="11.1" customHeight="1" x14ac:dyDescent="0.2">
      <c r="A172" s="3" t="s">
        <v>17</v>
      </c>
      <c r="B172" s="3" t="s">
        <v>573</v>
      </c>
      <c r="C172" s="3" t="s">
        <v>574</v>
      </c>
      <c r="D172" s="3" t="s">
        <v>280</v>
      </c>
      <c r="E172" s="3" t="s">
        <v>281</v>
      </c>
      <c r="F172" s="3" t="s">
        <v>69</v>
      </c>
      <c r="G172" s="16" t="s">
        <v>1534</v>
      </c>
      <c r="H172" s="3" t="s">
        <v>524</v>
      </c>
      <c r="I172" s="3" t="s">
        <v>287</v>
      </c>
      <c r="J172" s="3" t="s">
        <v>575</v>
      </c>
      <c r="K172" s="12">
        <v>4000</v>
      </c>
      <c r="L172" s="12">
        <v>823</v>
      </c>
      <c r="M172" s="12">
        <v>180</v>
      </c>
      <c r="N172" s="12">
        <v>0</v>
      </c>
      <c r="O172" s="12">
        <v>0</v>
      </c>
      <c r="P172" s="12">
        <v>0</v>
      </c>
      <c r="Q172" s="12">
        <v>0</v>
      </c>
      <c r="R172" s="4" t="s">
        <v>16</v>
      </c>
      <c r="S172" s="4" t="s">
        <v>16</v>
      </c>
      <c r="T172" s="4" t="s">
        <v>16</v>
      </c>
    </row>
    <row r="173" spans="1:20" ht="11.1" customHeight="1" x14ac:dyDescent="0.2">
      <c r="A173" s="3" t="s">
        <v>17</v>
      </c>
      <c r="B173" s="3" t="s">
        <v>576</v>
      </c>
      <c r="C173" s="3" t="s">
        <v>416</v>
      </c>
      <c r="D173" s="3" t="s">
        <v>280</v>
      </c>
      <c r="E173" s="3" t="s">
        <v>281</v>
      </c>
      <c r="F173" s="3" t="s">
        <v>69</v>
      </c>
      <c r="G173" s="16" t="s">
        <v>1534</v>
      </c>
      <c r="H173" s="3" t="s">
        <v>524</v>
      </c>
      <c r="I173" s="3" t="s">
        <v>287</v>
      </c>
      <c r="J173" s="3" t="s">
        <v>417</v>
      </c>
      <c r="K173" s="12">
        <v>18000</v>
      </c>
      <c r="L173" s="12">
        <v>2516.6799999999998</v>
      </c>
      <c r="M173" s="12">
        <v>614.5</v>
      </c>
      <c r="N173" s="12">
        <v>1366.99</v>
      </c>
      <c r="O173" s="12">
        <v>13161.03</v>
      </c>
      <c r="P173" s="12">
        <v>4832.99</v>
      </c>
      <c r="Q173" s="12">
        <v>19481.96</v>
      </c>
      <c r="R173" s="4" t="s">
        <v>16</v>
      </c>
      <c r="S173" s="4" t="s">
        <v>16</v>
      </c>
      <c r="T173" s="4" t="s">
        <v>16</v>
      </c>
    </row>
    <row r="174" spans="1:20" ht="11.1" customHeight="1" x14ac:dyDescent="0.2">
      <c r="A174" s="3" t="s">
        <v>17</v>
      </c>
      <c r="B174" s="3" t="s">
        <v>577</v>
      </c>
      <c r="C174" s="3" t="s">
        <v>419</v>
      </c>
      <c r="D174" s="3" t="s">
        <v>280</v>
      </c>
      <c r="E174" s="3" t="s">
        <v>281</v>
      </c>
      <c r="F174" s="3" t="s">
        <v>69</v>
      </c>
      <c r="G174" s="16" t="s">
        <v>1534</v>
      </c>
      <c r="H174" s="3" t="s">
        <v>524</v>
      </c>
      <c r="I174" s="3" t="s">
        <v>287</v>
      </c>
      <c r="J174" s="3" t="s">
        <v>420</v>
      </c>
      <c r="K174" s="12">
        <v>3000</v>
      </c>
      <c r="L174" s="12">
        <v>613.91</v>
      </c>
      <c r="M174" s="12">
        <v>699.25</v>
      </c>
      <c r="N174" s="12">
        <v>477</v>
      </c>
      <c r="O174" s="12">
        <v>2968.4</v>
      </c>
      <c r="P174" s="12">
        <v>0</v>
      </c>
      <c r="Q174" s="12">
        <v>5897.75</v>
      </c>
      <c r="R174" s="4" t="s">
        <v>16</v>
      </c>
      <c r="S174" s="4" t="s">
        <v>16</v>
      </c>
      <c r="T174" s="4" t="s">
        <v>16</v>
      </c>
    </row>
    <row r="175" spans="1:20" ht="11.1" customHeight="1" x14ac:dyDescent="0.2">
      <c r="A175" s="3" t="s">
        <v>17</v>
      </c>
      <c r="B175" s="3" t="s">
        <v>578</v>
      </c>
      <c r="C175" s="3" t="s">
        <v>340</v>
      </c>
      <c r="D175" s="3" t="s">
        <v>280</v>
      </c>
      <c r="E175" s="3" t="s">
        <v>281</v>
      </c>
      <c r="F175" s="3" t="s">
        <v>69</v>
      </c>
      <c r="G175" s="16" t="s">
        <v>1534</v>
      </c>
      <c r="H175" s="3" t="s">
        <v>524</v>
      </c>
      <c r="I175" s="3" t="s">
        <v>287</v>
      </c>
      <c r="J175" s="3" t="s">
        <v>341</v>
      </c>
      <c r="K175" s="12">
        <v>1680</v>
      </c>
      <c r="L175" s="12">
        <v>312.73</v>
      </c>
      <c r="M175" s="12">
        <v>677.79</v>
      </c>
      <c r="N175" s="12">
        <v>339.5</v>
      </c>
      <c r="O175" s="12">
        <v>1541.64</v>
      </c>
      <c r="P175" s="12">
        <v>296.45999999999998</v>
      </c>
      <c r="Q175" s="12">
        <v>1559.23</v>
      </c>
      <c r="R175" s="4" t="s">
        <v>16</v>
      </c>
      <c r="S175" s="4" t="s">
        <v>16</v>
      </c>
      <c r="T175" s="4" t="s">
        <v>16</v>
      </c>
    </row>
    <row r="176" spans="1:20" ht="11.1" customHeight="1" x14ac:dyDescent="0.2">
      <c r="A176" s="3" t="s">
        <v>17</v>
      </c>
      <c r="B176" s="3" t="s">
        <v>579</v>
      </c>
      <c r="C176" s="3" t="s">
        <v>296</v>
      </c>
      <c r="D176" s="3" t="s">
        <v>280</v>
      </c>
      <c r="E176" s="3" t="s">
        <v>281</v>
      </c>
      <c r="F176" s="3" t="s">
        <v>69</v>
      </c>
      <c r="G176" s="16" t="s">
        <v>1534</v>
      </c>
      <c r="H176" s="3" t="s">
        <v>524</v>
      </c>
      <c r="I176" s="3" t="s">
        <v>287</v>
      </c>
      <c r="J176" s="3" t="s">
        <v>297</v>
      </c>
      <c r="K176" s="12">
        <v>17800</v>
      </c>
      <c r="L176" s="12">
        <v>2041.75</v>
      </c>
      <c r="M176" s="12">
        <v>8389.98</v>
      </c>
      <c r="N176" s="12">
        <v>724.11</v>
      </c>
      <c r="O176" s="12">
        <v>11041.59</v>
      </c>
      <c r="P176" s="12">
        <v>0</v>
      </c>
      <c r="Q176" s="12">
        <v>5044.51</v>
      </c>
      <c r="R176" s="4" t="s">
        <v>16</v>
      </c>
      <c r="S176" s="4" t="s">
        <v>16</v>
      </c>
      <c r="T176" s="4" t="s">
        <v>16</v>
      </c>
    </row>
    <row r="177" spans="1:20" ht="11.1" customHeight="1" x14ac:dyDescent="0.2">
      <c r="A177" s="3" t="s">
        <v>17</v>
      </c>
      <c r="B177" s="3" t="s">
        <v>580</v>
      </c>
      <c r="C177" s="3" t="s">
        <v>581</v>
      </c>
      <c r="D177" s="3" t="s">
        <v>280</v>
      </c>
      <c r="E177" s="3" t="s">
        <v>281</v>
      </c>
      <c r="F177" s="3" t="s">
        <v>69</v>
      </c>
      <c r="G177" s="16" t="s">
        <v>1534</v>
      </c>
      <c r="H177" s="3" t="s">
        <v>524</v>
      </c>
      <c r="I177" s="3" t="s">
        <v>287</v>
      </c>
      <c r="J177" s="3" t="s">
        <v>582</v>
      </c>
      <c r="K177" s="12">
        <v>12000</v>
      </c>
      <c r="L177" s="12">
        <v>1874</v>
      </c>
      <c r="M177" s="12">
        <v>0</v>
      </c>
      <c r="N177" s="12">
        <v>0</v>
      </c>
      <c r="O177" s="12">
        <v>6122.07</v>
      </c>
      <c r="P177" s="12">
        <v>0</v>
      </c>
      <c r="Q177" s="12">
        <v>7869.46</v>
      </c>
      <c r="R177" s="4" t="s">
        <v>16</v>
      </c>
      <c r="S177" s="4" t="s">
        <v>16</v>
      </c>
      <c r="T177" s="4" t="s">
        <v>16</v>
      </c>
    </row>
    <row r="178" spans="1:20" ht="11.1" customHeight="1" x14ac:dyDescent="0.2">
      <c r="A178" s="3" t="s">
        <v>17</v>
      </c>
      <c r="B178" s="3" t="s">
        <v>583</v>
      </c>
      <c r="C178" s="3" t="s">
        <v>299</v>
      </c>
      <c r="D178" s="3" t="s">
        <v>280</v>
      </c>
      <c r="E178" s="3" t="s">
        <v>281</v>
      </c>
      <c r="F178" s="3" t="s">
        <v>69</v>
      </c>
      <c r="G178" s="16" t="s">
        <v>1534</v>
      </c>
      <c r="H178" s="3" t="s">
        <v>524</v>
      </c>
      <c r="I178" s="3" t="s">
        <v>287</v>
      </c>
      <c r="J178" s="3" t="s">
        <v>300</v>
      </c>
      <c r="K178" s="12">
        <v>0</v>
      </c>
      <c r="L178" s="12">
        <v>0</v>
      </c>
      <c r="M178" s="12">
        <v>0</v>
      </c>
      <c r="N178" s="12">
        <v>0</v>
      </c>
      <c r="O178" s="12">
        <v>0</v>
      </c>
      <c r="P178" s="12">
        <v>0</v>
      </c>
      <c r="Q178" s="12">
        <v>0</v>
      </c>
      <c r="R178" s="4" t="s">
        <v>16</v>
      </c>
      <c r="S178" s="4" t="s">
        <v>16</v>
      </c>
      <c r="T178" s="4" t="s">
        <v>16</v>
      </c>
    </row>
    <row r="179" spans="1:20" ht="11.1" customHeight="1" x14ac:dyDescent="0.2">
      <c r="A179" s="3" t="s">
        <v>17</v>
      </c>
      <c r="B179" s="3" t="s">
        <v>584</v>
      </c>
      <c r="C179" s="3" t="s">
        <v>322</v>
      </c>
      <c r="D179" s="3" t="s">
        <v>280</v>
      </c>
      <c r="E179" s="3" t="s">
        <v>281</v>
      </c>
      <c r="F179" s="3" t="s">
        <v>69</v>
      </c>
      <c r="G179" s="16" t="s">
        <v>1534</v>
      </c>
      <c r="H179" s="3" t="s">
        <v>524</v>
      </c>
      <c r="I179" s="3" t="s">
        <v>287</v>
      </c>
      <c r="J179" s="3" t="s">
        <v>323</v>
      </c>
      <c r="K179" s="12">
        <v>14100</v>
      </c>
      <c r="L179" s="12">
        <v>4000</v>
      </c>
      <c r="M179" s="12">
        <v>0</v>
      </c>
      <c r="N179" s="12">
        <v>3018.4</v>
      </c>
      <c r="O179" s="12">
        <v>12597.16</v>
      </c>
      <c r="P179" s="12">
        <v>0</v>
      </c>
      <c r="Q179" s="12">
        <v>9701.7800000000007</v>
      </c>
      <c r="R179" s="4" t="s">
        <v>16</v>
      </c>
      <c r="S179" s="4" t="s">
        <v>16</v>
      </c>
      <c r="T179" s="4" t="s">
        <v>16</v>
      </c>
    </row>
    <row r="180" spans="1:20" ht="11.1" customHeight="1" x14ac:dyDescent="0.2">
      <c r="A180" s="3" t="s">
        <v>17</v>
      </c>
      <c r="B180" s="3" t="s">
        <v>585</v>
      </c>
      <c r="C180" s="3" t="s">
        <v>302</v>
      </c>
      <c r="D180" s="3" t="s">
        <v>280</v>
      </c>
      <c r="E180" s="3" t="s">
        <v>281</v>
      </c>
      <c r="F180" s="3" t="s">
        <v>69</v>
      </c>
      <c r="G180" s="16" t="s">
        <v>1534</v>
      </c>
      <c r="H180" s="3" t="s">
        <v>524</v>
      </c>
      <c r="I180" s="3" t="s">
        <v>303</v>
      </c>
      <c r="J180" s="3" t="s">
        <v>304</v>
      </c>
      <c r="K180" s="12">
        <v>177244.19</v>
      </c>
      <c r="L180" s="12">
        <v>35878.65</v>
      </c>
      <c r="M180" s="12">
        <v>0</v>
      </c>
      <c r="N180" s="12">
        <v>33886.129999999997</v>
      </c>
      <c r="O180" s="12">
        <v>158911.95000000001</v>
      </c>
      <c r="P180" s="12">
        <v>32886.959999999999</v>
      </c>
      <c r="Q180" s="12">
        <v>151499.31</v>
      </c>
      <c r="R180" s="4" t="s">
        <v>16</v>
      </c>
      <c r="S180" s="4" t="s">
        <v>16</v>
      </c>
      <c r="T180" s="4" t="s">
        <v>16</v>
      </c>
    </row>
    <row r="181" spans="1:20" ht="11.1" customHeight="1" x14ac:dyDescent="0.2">
      <c r="A181" s="3" t="s">
        <v>17</v>
      </c>
      <c r="B181" s="3" t="s">
        <v>586</v>
      </c>
      <c r="C181" s="3" t="s">
        <v>587</v>
      </c>
      <c r="D181" s="3" t="s">
        <v>280</v>
      </c>
      <c r="E181" s="3" t="s">
        <v>281</v>
      </c>
      <c r="F181" s="3" t="s">
        <v>69</v>
      </c>
      <c r="G181" s="16" t="s">
        <v>1534</v>
      </c>
      <c r="H181" s="3" t="s">
        <v>588</v>
      </c>
      <c r="I181" s="3" t="s">
        <v>283</v>
      </c>
      <c r="J181" s="3" t="s">
        <v>428</v>
      </c>
      <c r="K181" s="12">
        <v>34870</v>
      </c>
      <c r="L181" s="12">
        <v>0</v>
      </c>
      <c r="M181" s="12">
        <v>0</v>
      </c>
      <c r="N181" s="12">
        <v>0</v>
      </c>
      <c r="O181" s="12">
        <v>0</v>
      </c>
      <c r="P181" s="12">
        <v>0</v>
      </c>
      <c r="Q181" s="12">
        <v>0</v>
      </c>
      <c r="R181" s="4" t="s">
        <v>16</v>
      </c>
      <c r="S181" s="4" t="s">
        <v>16</v>
      </c>
      <c r="T181" s="4" t="s">
        <v>16</v>
      </c>
    </row>
    <row r="182" spans="1:20" ht="11.1" customHeight="1" x14ac:dyDescent="0.2">
      <c r="A182" s="3" t="s">
        <v>17</v>
      </c>
      <c r="B182" s="3" t="s">
        <v>589</v>
      </c>
      <c r="C182" s="3" t="s">
        <v>532</v>
      </c>
      <c r="D182" s="3" t="s">
        <v>280</v>
      </c>
      <c r="E182" s="3" t="s">
        <v>281</v>
      </c>
      <c r="F182" s="3" t="s">
        <v>69</v>
      </c>
      <c r="G182" s="16" t="s">
        <v>1534</v>
      </c>
      <c r="H182" s="3" t="s">
        <v>588</v>
      </c>
      <c r="I182" s="3" t="s">
        <v>283</v>
      </c>
      <c r="J182" s="3" t="s">
        <v>533</v>
      </c>
      <c r="K182" s="12">
        <v>54080</v>
      </c>
      <c r="L182" s="12">
        <v>13169</v>
      </c>
      <c r="M182" s="12">
        <v>0</v>
      </c>
      <c r="N182" s="12">
        <v>15171</v>
      </c>
      <c r="O182" s="12">
        <v>54509</v>
      </c>
      <c r="P182" s="12">
        <v>15600</v>
      </c>
      <c r="Q182" s="12">
        <v>56062.5</v>
      </c>
      <c r="R182" s="4" t="s">
        <v>16</v>
      </c>
      <c r="S182" s="4" t="s">
        <v>16</v>
      </c>
      <c r="T182" s="4" t="s">
        <v>16</v>
      </c>
    </row>
    <row r="183" spans="1:20" ht="11.1" customHeight="1" x14ac:dyDescent="0.2">
      <c r="A183" s="3" t="s">
        <v>17</v>
      </c>
      <c r="B183" s="3" t="s">
        <v>590</v>
      </c>
      <c r="C183" s="3" t="s">
        <v>329</v>
      </c>
      <c r="D183" s="3" t="s">
        <v>280</v>
      </c>
      <c r="E183" s="3" t="s">
        <v>281</v>
      </c>
      <c r="F183" s="3" t="s">
        <v>69</v>
      </c>
      <c r="G183" s="16" t="s">
        <v>1534</v>
      </c>
      <c r="H183" s="3" t="s">
        <v>588</v>
      </c>
      <c r="I183" s="3" t="s">
        <v>283</v>
      </c>
      <c r="J183" s="3" t="s">
        <v>330</v>
      </c>
      <c r="K183" s="12">
        <v>2750</v>
      </c>
      <c r="L183" s="12">
        <v>0</v>
      </c>
      <c r="M183" s="12">
        <v>0</v>
      </c>
      <c r="N183" s="12">
        <v>0</v>
      </c>
      <c r="O183" s="12">
        <v>0</v>
      </c>
      <c r="P183" s="12">
        <v>0</v>
      </c>
      <c r="Q183" s="12">
        <v>445.09</v>
      </c>
      <c r="R183" s="4" t="s">
        <v>16</v>
      </c>
      <c r="S183" s="4" t="s">
        <v>16</v>
      </c>
      <c r="T183" s="4" t="s">
        <v>16</v>
      </c>
    </row>
    <row r="184" spans="1:20" ht="11.1" customHeight="1" x14ac:dyDescent="0.2">
      <c r="A184" s="3" t="s">
        <v>17</v>
      </c>
      <c r="B184" s="3" t="s">
        <v>591</v>
      </c>
      <c r="C184" s="3" t="s">
        <v>536</v>
      </c>
      <c r="D184" s="3" t="s">
        <v>280</v>
      </c>
      <c r="E184" s="3" t="s">
        <v>281</v>
      </c>
      <c r="F184" s="3" t="s">
        <v>69</v>
      </c>
      <c r="G184" s="16" t="s">
        <v>1534</v>
      </c>
      <c r="H184" s="3" t="s">
        <v>588</v>
      </c>
      <c r="I184" s="3" t="s">
        <v>283</v>
      </c>
      <c r="J184" s="3" t="s">
        <v>537</v>
      </c>
      <c r="K184" s="12">
        <v>800</v>
      </c>
      <c r="L184" s="12">
        <v>0</v>
      </c>
      <c r="M184" s="12">
        <v>0</v>
      </c>
      <c r="N184" s="12">
        <v>0</v>
      </c>
      <c r="O184" s="12">
        <v>0</v>
      </c>
      <c r="P184" s="12">
        <v>0</v>
      </c>
      <c r="Q184" s="12">
        <v>0</v>
      </c>
      <c r="R184" s="4" t="s">
        <v>16</v>
      </c>
      <c r="S184" s="4" t="s">
        <v>16</v>
      </c>
      <c r="T184" s="4" t="s">
        <v>16</v>
      </c>
    </row>
    <row r="185" spans="1:20" ht="11.1" customHeight="1" x14ac:dyDescent="0.2">
      <c r="A185" s="3" t="s">
        <v>17</v>
      </c>
      <c r="B185" s="3" t="s">
        <v>592</v>
      </c>
      <c r="C185" s="3" t="s">
        <v>539</v>
      </c>
      <c r="D185" s="3" t="s">
        <v>280</v>
      </c>
      <c r="E185" s="3" t="s">
        <v>281</v>
      </c>
      <c r="F185" s="3" t="s">
        <v>69</v>
      </c>
      <c r="G185" s="16" t="s">
        <v>1534</v>
      </c>
      <c r="H185" s="3" t="s">
        <v>588</v>
      </c>
      <c r="I185" s="3" t="s">
        <v>283</v>
      </c>
      <c r="J185" s="3" t="s">
        <v>540</v>
      </c>
      <c r="K185" s="12">
        <v>1474</v>
      </c>
      <c r="L185" s="12">
        <v>0</v>
      </c>
      <c r="M185" s="12">
        <v>0</v>
      </c>
      <c r="N185" s="12">
        <v>0</v>
      </c>
      <c r="O185" s="12">
        <v>0</v>
      </c>
      <c r="P185" s="12">
        <v>0</v>
      </c>
      <c r="Q185" s="12">
        <v>0</v>
      </c>
      <c r="R185" s="4" t="s">
        <v>16</v>
      </c>
      <c r="S185" s="4" t="s">
        <v>16</v>
      </c>
      <c r="T185" s="4" t="s">
        <v>16</v>
      </c>
    </row>
    <row r="186" spans="1:20" ht="11.1" customHeight="1" x14ac:dyDescent="0.2">
      <c r="A186" s="3" t="s">
        <v>17</v>
      </c>
      <c r="B186" s="3" t="s">
        <v>593</v>
      </c>
      <c r="C186" s="3" t="s">
        <v>542</v>
      </c>
      <c r="D186" s="3" t="s">
        <v>280</v>
      </c>
      <c r="E186" s="3" t="s">
        <v>281</v>
      </c>
      <c r="F186" s="3" t="s">
        <v>69</v>
      </c>
      <c r="G186" s="16" t="s">
        <v>1534</v>
      </c>
      <c r="H186" s="3" t="s">
        <v>588</v>
      </c>
      <c r="I186" s="3" t="s">
        <v>283</v>
      </c>
      <c r="J186" s="3" t="s">
        <v>543</v>
      </c>
      <c r="K186" s="12">
        <v>645</v>
      </c>
      <c r="L186" s="12">
        <v>0</v>
      </c>
      <c r="M186" s="12">
        <v>0</v>
      </c>
      <c r="N186" s="12">
        <v>0</v>
      </c>
      <c r="O186" s="12">
        <v>0</v>
      </c>
      <c r="P186" s="12">
        <v>0</v>
      </c>
      <c r="Q186" s="12">
        <v>0</v>
      </c>
      <c r="R186" s="4" t="s">
        <v>16</v>
      </c>
      <c r="S186" s="4" t="s">
        <v>16</v>
      </c>
      <c r="T186" s="4" t="s">
        <v>16</v>
      </c>
    </row>
    <row r="187" spans="1:20" ht="11.1" customHeight="1" x14ac:dyDescent="0.2">
      <c r="A187" s="3" t="s">
        <v>17</v>
      </c>
      <c r="B187" s="3" t="s">
        <v>594</v>
      </c>
      <c r="C187" s="3" t="s">
        <v>545</v>
      </c>
      <c r="D187" s="3" t="s">
        <v>280</v>
      </c>
      <c r="E187" s="3" t="s">
        <v>281</v>
      </c>
      <c r="F187" s="3" t="s">
        <v>69</v>
      </c>
      <c r="G187" s="16" t="s">
        <v>1534</v>
      </c>
      <c r="H187" s="3" t="s">
        <v>588</v>
      </c>
      <c r="I187" s="3" t="s">
        <v>283</v>
      </c>
      <c r="J187" s="3" t="s">
        <v>546</v>
      </c>
      <c r="K187" s="12">
        <v>1000</v>
      </c>
      <c r="L187" s="12">
        <v>0</v>
      </c>
      <c r="M187" s="12">
        <v>0</v>
      </c>
      <c r="N187" s="12">
        <v>0</v>
      </c>
      <c r="O187" s="12">
        <v>0</v>
      </c>
      <c r="P187" s="12">
        <v>0</v>
      </c>
      <c r="Q187" s="12">
        <v>0</v>
      </c>
      <c r="R187" s="4" t="s">
        <v>16</v>
      </c>
      <c r="S187" s="4" t="s">
        <v>16</v>
      </c>
      <c r="T187" s="4" t="s">
        <v>16</v>
      </c>
    </row>
    <row r="188" spans="1:20" ht="11.1" customHeight="1" x14ac:dyDescent="0.2">
      <c r="A188" s="3" t="s">
        <v>17</v>
      </c>
      <c r="B188" s="3" t="s">
        <v>595</v>
      </c>
      <c r="C188" s="3" t="s">
        <v>310</v>
      </c>
      <c r="D188" s="3" t="s">
        <v>280</v>
      </c>
      <c r="E188" s="3" t="s">
        <v>281</v>
      </c>
      <c r="F188" s="3" t="s">
        <v>69</v>
      </c>
      <c r="G188" s="16" t="s">
        <v>1534</v>
      </c>
      <c r="H188" s="3" t="s">
        <v>588</v>
      </c>
      <c r="I188" s="3" t="s">
        <v>283</v>
      </c>
      <c r="J188" s="3" t="s">
        <v>311</v>
      </c>
      <c r="K188" s="12">
        <v>675</v>
      </c>
      <c r="L188" s="12">
        <v>0</v>
      </c>
      <c r="M188" s="12">
        <v>0</v>
      </c>
      <c r="N188" s="12">
        <v>0</v>
      </c>
      <c r="O188" s="12">
        <v>0</v>
      </c>
      <c r="P188" s="12">
        <v>0</v>
      </c>
      <c r="Q188" s="12">
        <v>0</v>
      </c>
      <c r="R188" s="4" t="s">
        <v>16</v>
      </c>
      <c r="S188" s="4" t="s">
        <v>16</v>
      </c>
      <c r="T188" s="4" t="s">
        <v>16</v>
      </c>
    </row>
    <row r="189" spans="1:20" ht="11.1" customHeight="1" x14ac:dyDescent="0.2">
      <c r="A189" s="3" t="s">
        <v>17</v>
      </c>
      <c r="B189" s="3" t="s">
        <v>596</v>
      </c>
      <c r="C189" s="3" t="s">
        <v>333</v>
      </c>
      <c r="D189" s="3" t="s">
        <v>280</v>
      </c>
      <c r="E189" s="3" t="s">
        <v>281</v>
      </c>
      <c r="F189" s="3" t="s">
        <v>69</v>
      </c>
      <c r="G189" s="16" t="s">
        <v>1534</v>
      </c>
      <c r="H189" s="3" t="s">
        <v>588</v>
      </c>
      <c r="I189" s="3" t="s">
        <v>334</v>
      </c>
      <c r="J189" s="3" t="s">
        <v>335</v>
      </c>
      <c r="K189" s="12">
        <v>500</v>
      </c>
      <c r="L189" s="12">
        <v>0</v>
      </c>
      <c r="M189" s="12">
        <v>0</v>
      </c>
      <c r="N189" s="12">
        <v>0</v>
      </c>
      <c r="O189" s="12">
        <v>0</v>
      </c>
      <c r="P189" s="12">
        <v>0</v>
      </c>
      <c r="Q189" s="12">
        <v>0</v>
      </c>
      <c r="R189" s="4" t="s">
        <v>16</v>
      </c>
      <c r="S189" s="4" t="s">
        <v>16</v>
      </c>
      <c r="T189" s="4" t="s">
        <v>16</v>
      </c>
    </row>
    <row r="190" spans="1:20" ht="11.1" customHeight="1" x14ac:dyDescent="0.2">
      <c r="A190" s="3" t="s">
        <v>17</v>
      </c>
      <c r="B190" s="3" t="s">
        <v>597</v>
      </c>
      <c r="C190" s="3" t="s">
        <v>598</v>
      </c>
      <c r="D190" s="3" t="s">
        <v>280</v>
      </c>
      <c r="E190" s="3" t="s">
        <v>281</v>
      </c>
      <c r="F190" s="3" t="s">
        <v>69</v>
      </c>
      <c r="G190" s="16" t="s">
        <v>1534</v>
      </c>
      <c r="H190" s="3" t="s">
        <v>588</v>
      </c>
      <c r="I190" s="3" t="s">
        <v>334</v>
      </c>
      <c r="J190" s="3" t="s">
        <v>557</v>
      </c>
      <c r="K190" s="12">
        <v>850</v>
      </c>
      <c r="L190" s="12">
        <v>0</v>
      </c>
      <c r="M190" s="12">
        <v>0</v>
      </c>
      <c r="N190" s="12">
        <v>0</v>
      </c>
      <c r="O190" s="12">
        <v>775</v>
      </c>
      <c r="P190" s="12">
        <v>0</v>
      </c>
      <c r="Q190" s="12">
        <v>1448</v>
      </c>
      <c r="R190" s="4" t="s">
        <v>16</v>
      </c>
      <c r="S190" s="4" t="s">
        <v>16</v>
      </c>
      <c r="T190" s="4" t="s">
        <v>16</v>
      </c>
    </row>
    <row r="191" spans="1:20" ht="11.1" customHeight="1" x14ac:dyDescent="0.2">
      <c r="A191" s="3" t="s">
        <v>17</v>
      </c>
      <c r="B191" s="3" t="s">
        <v>599</v>
      </c>
      <c r="C191" s="3" t="s">
        <v>399</v>
      </c>
      <c r="D191" s="3" t="s">
        <v>280</v>
      </c>
      <c r="E191" s="3" t="s">
        <v>281</v>
      </c>
      <c r="F191" s="3" t="s">
        <v>69</v>
      </c>
      <c r="G191" s="16" t="s">
        <v>1534</v>
      </c>
      <c r="H191" s="3" t="s">
        <v>588</v>
      </c>
      <c r="I191" s="3" t="s">
        <v>287</v>
      </c>
      <c r="J191" s="3" t="s">
        <v>400</v>
      </c>
      <c r="K191" s="12">
        <v>0</v>
      </c>
      <c r="L191" s="12">
        <v>0</v>
      </c>
      <c r="M191" s="12">
        <v>0</v>
      </c>
      <c r="N191" s="12">
        <v>0</v>
      </c>
      <c r="O191" s="12">
        <v>0</v>
      </c>
      <c r="P191" s="12">
        <v>0</v>
      </c>
      <c r="Q191" s="12">
        <v>10</v>
      </c>
      <c r="R191" s="4" t="s">
        <v>16</v>
      </c>
      <c r="S191" s="4" t="s">
        <v>16</v>
      </c>
      <c r="T191" s="4" t="s">
        <v>16</v>
      </c>
    </row>
    <row r="192" spans="1:20" ht="11.1" customHeight="1" x14ac:dyDescent="0.2">
      <c r="A192" s="3" t="s">
        <v>17</v>
      </c>
      <c r="B192" s="3" t="s">
        <v>600</v>
      </c>
      <c r="C192" s="3" t="s">
        <v>601</v>
      </c>
      <c r="D192" s="3" t="s">
        <v>280</v>
      </c>
      <c r="E192" s="3" t="s">
        <v>281</v>
      </c>
      <c r="F192" s="3" t="s">
        <v>69</v>
      </c>
      <c r="G192" s="16" t="s">
        <v>1534</v>
      </c>
      <c r="H192" s="3" t="s">
        <v>588</v>
      </c>
      <c r="I192" s="3" t="s">
        <v>287</v>
      </c>
      <c r="J192" s="3" t="s">
        <v>602</v>
      </c>
      <c r="K192" s="12">
        <v>0</v>
      </c>
      <c r="L192" s="12">
        <v>0</v>
      </c>
      <c r="M192" s="12">
        <v>0</v>
      </c>
      <c r="N192" s="12">
        <v>0</v>
      </c>
      <c r="O192" s="12">
        <v>0</v>
      </c>
      <c r="P192" s="12">
        <v>0</v>
      </c>
      <c r="Q192" s="12">
        <v>0</v>
      </c>
      <c r="R192" s="4" t="s">
        <v>16</v>
      </c>
      <c r="S192" s="4" t="s">
        <v>16</v>
      </c>
      <c r="T192" s="4" t="s">
        <v>16</v>
      </c>
    </row>
    <row r="193" spans="1:20" ht="11.1" customHeight="1" x14ac:dyDescent="0.2">
      <c r="A193" s="3" t="s">
        <v>17</v>
      </c>
      <c r="B193" s="3" t="s">
        <v>603</v>
      </c>
      <c r="C193" s="3" t="s">
        <v>407</v>
      </c>
      <c r="D193" s="3" t="s">
        <v>280</v>
      </c>
      <c r="E193" s="3" t="s">
        <v>281</v>
      </c>
      <c r="F193" s="3" t="s">
        <v>69</v>
      </c>
      <c r="G193" s="16" t="s">
        <v>1534</v>
      </c>
      <c r="H193" s="3" t="s">
        <v>588</v>
      </c>
      <c r="I193" s="3" t="s">
        <v>287</v>
      </c>
      <c r="J193" s="3" t="s">
        <v>408</v>
      </c>
      <c r="K193" s="12">
        <v>2700</v>
      </c>
      <c r="L193" s="12">
        <v>0</v>
      </c>
      <c r="M193" s="12">
        <v>0</v>
      </c>
      <c r="N193" s="12">
        <v>0</v>
      </c>
      <c r="O193" s="12">
        <v>438.99</v>
      </c>
      <c r="P193" s="12">
        <v>0</v>
      </c>
      <c r="Q193" s="12">
        <v>766.57</v>
      </c>
      <c r="R193" s="4" t="s">
        <v>16</v>
      </c>
      <c r="S193" s="4" t="s">
        <v>16</v>
      </c>
      <c r="T193" s="4" t="s">
        <v>16</v>
      </c>
    </row>
    <row r="194" spans="1:20" ht="11.1" customHeight="1" x14ac:dyDescent="0.2">
      <c r="A194" s="3" t="s">
        <v>17</v>
      </c>
      <c r="B194" s="3" t="s">
        <v>604</v>
      </c>
      <c r="C194" s="3" t="s">
        <v>293</v>
      </c>
      <c r="D194" s="3" t="s">
        <v>280</v>
      </c>
      <c r="E194" s="3" t="s">
        <v>281</v>
      </c>
      <c r="F194" s="3" t="s">
        <v>69</v>
      </c>
      <c r="G194" s="16" t="s">
        <v>1534</v>
      </c>
      <c r="H194" s="3" t="s">
        <v>588</v>
      </c>
      <c r="I194" s="3" t="s">
        <v>287</v>
      </c>
      <c r="J194" s="3" t="s">
        <v>294</v>
      </c>
      <c r="K194" s="12">
        <v>938</v>
      </c>
      <c r="L194" s="12">
        <v>80.5</v>
      </c>
      <c r="M194" s="12">
        <v>27.3</v>
      </c>
      <c r="N194" s="12">
        <v>82.3</v>
      </c>
      <c r="O194" s="12">
        <v>499.47</v>
      </c>
      <c r="P194" s="12">
        <v>100.7</v>
      </c>
      <c r="Q194" s="12">
        <v>431.65</v>
      </c>
      <c r="R194" s="4" t="s">
        <v>16</v>
      </c>
      <c r="S194" s="4" t="s">
        <v>16</v>
      </c>
      <c r="T194" s="4" t="s">
        <v>16</v>
      </c>
    </row>
    <row r="195" spans="1:20" ht="11.1" customHeight="1" x14ac:dyDescent="0.2">
      <c r="A195" s="3" t="s">
        <v>17</v>
      </c>
      <c r="B195" s="3" t="s">
        <v>605</v>
      </c>
      <c r="C195" s="3" t="s">
        <v>416</v>
      </c>
      <c r="D195" s="3" t="s">
        <v>280</v>
      </c>
      <c r="E195" s="3" t="s">
        <v>281</v>
      </c>
      <c r="F195" s="3" t="s">
        <v>69</v>
      </c>
      <c r="G195" s="16" t="s">
        <v>1534</v>
      </c>
      <c r="H195" s="3" t="s">
        <v>588</v>
      </c>
      <c r="I195" s="3" t="s">
        <v>287</v>
      </c>
      <c r="J195" s="3" t="s">
        <v>417</v>
      </c>
      <c r="K195" s="12">
        <v>0</v>
      </c>
      <c r="L195" s="12">
        <v>0</v>
      </c>
      <c r="M195" s="12">
        <v>0</v>
      </c>
      <c r="N195" s="12">
        <v>0</v>
      </c>
      <c r="O195" s="12">
        <v>0</v>
      </c>
      <c r="P195" s="12">
        <v>0</v>
      </c>
      <c r="Q195" s="12">
        <v>0</v>
      </c>
      <c r="R195" s="4" t="s">
        <v>16</v>
      </c>
      <c r="S195" s="4" t="s">
        <v>16</v>
      </c>
      <c r="T195" s="4" t="s">
        <v>16</v>
      </c>
    </row>
    <row r="196" spans="1:20" ht="11.1" customHeight="1" x14ac:dyDescent="0.2">
      <c r="A196" s="3" t="s">
        <v>17</v>
      </c>
      <c r="B196" s="3" t="s">
        <v>606</v>
      </c>
      <c r="C196" s="3" t="s">
        <v>607</v>
      </c>
      <c r="D196" s="3" t="s">
        <v>280</v>
      </c>
      <c r="E196" s="3" t="s">
        <v>281</v>
      </c>
      <c r="F196" s="3" t="s">
        <v>69</v>
      </c>
      <c r="G196" s="16" t="s">
        <v>1534</v>
      </c>
      <c r="H196" s="3" t="s">
        <v>588</v>
      </c>
      <c r="I196" s="3" t="s">
        <v>287</v>
      </c>
      <c r="J196" s="3" t="s">
        <v>297</v>
      </c>
      <c r="K196" s="12">
        <v>2400</v>
      </c>
      <c r="L196" s="12">
        <v>0</v>
      </c>
      <c r="M196" s="12">
        <v>0</v>
      </c>
      <c r="N196" s="12">
        <v>0</v>
      </c>
      <c r="O196" s="12">
        <v>937</v>
      </c>
      <c r="P196" s="12">
        <v>3.3</v>
      </c>
      <c r="Q196" s="12">
        <v>439.05</v>
      </c>
      <c r="R196" s="4" t="s">
        <v>16</v>
      </c>
      <c r="S196" s="4" t="s">
        <v>16</v>
      </c>
      <c r="T196" s="4" t="s">
        <v>16</v>
      </c>
    </row>
    <row r="197" spans="1:20" ht="11.1" customHeight="1" x14ac:dyDescent="0.2">
      <c r="A197" s="3" t="s">
        <v>17</v>
      </c>
      <c r="B197" s="3" t="s">
        <v>608</v>
      </c>
      <c r="C197" s="3" t="s">
        <v>322</v>
      </c>
      <c r="D197" s="3" t="s">
        <v>280</v>
      </c>
      <c r="E197" s="3" t="s">
        <v>281</v>
      </c>
      <c r="F197" s="3" t="s">
        <v>69</v>
      </c>
      <c r="G197" s="16" t="s">
        <v>1534</v>
      </c>
      <c r="H197" s="3" t="s">
        <v>588</v>
      </c>
      <c r="I197" s="3" t="s">
        <v>287</v>
      </c>
      <c r="J197" s="3" t="s">
        <v>323</v>
      </c>
      <c r="K197" s="12">
        <v>3250</v>
      </c>
      <c r="L197" s="12">
        <v>0</v>
      </c>
      <c r="M197" s="12">
        <v>0</v>
      </c>
      <c r="N197" s="12">
        <v>0</v>
      </c>
      <c r="O197" s="12">
        <v>0</v>
      </c>
      <c r="P197" s="12">
        <v>0</v>
      </c>
      <c r="Q197" s="12">
        <v>0</v>
      </c>
      <c r="R197" s="4" t="s">
        <v>16</v>
      </c>
      <c r="S197" s="4" t="s">
        <v>16</v>
      </c>
      <c r="T197" s="4" t="s">
        <v>16</v>
      </c>
    </row>
    <row r="198" spans="1:20" ht="11.1" customHeight="1" x14ac:dyDescent="0.2">
      <c r="A198" s="3" t="s">
        <v>17</v>
      </c>
      <c r="B198" s="3" t="s">
        <v>609</v>
      </c>
      <c r="C198" s="3" t="s">
        <v>302</v>
      </c>
      <c r="D198" s="3" t="s">
        <v>280</v>
      </c>
      <c r="E198" s="3" t="s">
        <v>281</v>
      </c>
      <c r="F198" s="3" t="s">
        <v>69</v>
      </c>
      <c r="G198" s="16" t="s">
        <v>1534</v>
      </c>
      <c r="H198" s="3" t="s">
        <v>588</v>
      </c>
      <c r="I198" s="3" t="s">
        <v>303</v>
      </c>
      <c r="J198" s="3" t="s">
        <v>304</v>
      </c>
      <c r="K198" s="12">
        <v>7366.87</v>
      </c>
      <c r="L198" s="12">
        <v>1007.41</v>
      </c>
      <c r="M198" s="12">
        <v>0</v>
      </c>
      <c r="N198" s="12">
        <v>1160.58</v>
      </c>
      <c r="O198" s="12">
        <v>4151.41</v>
      </c>
      <c r="P198" s="12">
        <v>1193.3900000000001</v>
      </c>
      <c r="Q198" s="12">
        <v>4322.2299999999996</v>
      </c>
      <c r="R198" s="4" t="s">
        <v>16</v>
      </c>
      <c r="S198" s="4" t="s">
        <v>16</v>
      </c>
      <c r="T198" s="4" t="s">
        <v>16</v>
      </c>
    </row>
    <row r="199" spans="1:20" ht="11.1" customHeight="1" x14ac:dyDescent="0.2">
      <c r="A199" s="3" t="s">
        <v>17</v>
      </c>
      <c r="B199" s="3" t="s">
        <v>610</v>
      </c>
      <c r="C199" s="3" t="s">
        <v>307</v>
      </c>
      <c r="D199" s="3" t="s">
        <v>280</v>
      </c>
      <c r="E199" s="3" t="s">
        <v>281</v>
      </c>
      <c r="F199" s="3" t="s">
        <v>69</v>
      </c>
      <c r="G199" s="16" t="s">
        <v>1534</v>
      </c>
      <c r="H199" s="3" t="s">
        <v>611</v>
      </c>
      <c r="I199" s="3" t="s">
        <v>283</v>
      </c>
      <c r="J199" s="3" t="s">
        <v>308</v>
      </c>
      <c r="K199" s="12">
        <v>32640</v>
      </c>
      <c r="L199" s="12">
        <v>8889.6</v>
      </c>
      <c r="M199" s="12">
        <v>0</v>
      </c>
      <c r="N199" s="12">
        <v>8192.6</v>
      </c>
      <c r="O199" s="12">
        <v>29738.54</v>
      </c>
      <c r="P199" s="12">
        <v>8510.2000000000007</v>
      </c>
      <c r="Q199" s="12">
        <v>27501.82</v>
      </c>
      <c r="R199" s="4" t="s">
        <v>16</v>
      </c>
      <c r="S199" s="4" t="s">
        <v>16</v>
      </c>
      <c r="T199" s="4" t="s">
        <v>16</v>
      </c>
    </row>
    <row r="200" spans="1:20" ht="11.1" customHeight="1" x14ac:dyDescent="0.2">
      <c r="A200" s="3" t="s">
        <v>17</v>
      </c>
      <c r="B200" s="3" t="s">
        <v>612</v>
      </c>
      <c r="C200" s="3" t="s">
        <v>613</v>
      </c>
      <c r="D200" s="3" t="s">
        <v>280</v>
      </c>
      <c r="E200" s="3" t="s">
        <v>281</v>
      </c>
      <c r="F200" s="3" t="s">
        <v>69</v>
      </c>
      <c r="G200" s="16" t="s">
        <v>1534</v>
      </c>
      <c r="H200" s="3" t="s">
        <v>611</v>
      </c>
      <c r="I200" s="3" t="s">
        <v>334</v>
      </c>
      <c r="J200" s="3" t="s">
        <v>335</v>
      </c>
      <c r="K200" s="12">
        <v>350</v>
      </c>
      <c r="L200" s="12">
        <v>0</v>
      </c>
      <c r="M200" s="12">
        <v>0</v>
      </c>
      <c r="N200" s="12">
        <v>0</v>
      </c>
      <c r="O200" s="12">
        <v>0</v>
      </c>
      <c r="P200" s="12">
        <v>0</v>
      </c>
      <c r="Q200" s="12">
        <v>0</v>
      </c>
      <c r="R200" s="4" t="s">
        <v>16</v>
      </c>
      <c r="S200" s="4" t="s">
        <v>16</v>
      </c>
      <c r="T200" s="4" t="s">
        <v>16</v>
      </c>
    </row>
    <row r="201" spans="1:20" ht="11.1" customHeight="1" x14ac:dyDescent="0.2">
      <c r="A201" s="3" t="s">
        <v>17</v>
      </c>
      <c r="B201" s="3" t="s">
        <v>614</v>
      </c>
      <c r="C201" s="3" t="s">
        <v>349</v>
      </c>
      <c r="D201" s="3" t="s">
        <v>280</v>
      </c>
      <c r="E201" s="3" t="s">
        <v>281</v>
      </c>
      <c r="F201" s="3" t="s">
        <v>69</v>
      </c>
      <c r="G201" s="16" t="s">
        <v>1534</v>
      </c>
      <c r="H201" s="3" t="s">
        <v>611</v>
      </c>
      <c r="I201" s="3" t="s">
        <v>287</v>
      </c>
      <c r="J201" s="3" t="s">
        <v>350</v>
      </c>
      <c r="K201" s="12">
        <v>0</v>
      </c>
      <c r="L201" s="12">
        <v>0</v>
      </c>
      <c r="M201" s="12">
        <v>0</v>
      </c>
      <c r="N201" s="12">
        <v>0</v>
      </c>
      <c r="O201" s="12">
        <v>0</v>
      </c>
      <c r="P201" s="12">
        <v>0</v>
      </c>
      <c r="Q201" s="12">
        <v>642</v>
      </c>
      <c r="R201" s="4" t="s">
        <v>16</v>
      </c>
      <c r="S201" s="4" t="s">
        <v>16</v>
      </c>
      <c r="T201" s="4" t="s">
        <v>16</v>
      </c>
    </row>
    <row r="202" spans="1:20" ht="11.1" customHeight="1" x14ac:dyDescent="0.2">
      <c r="A202" s="3" t="s">
        <v>17</v>
      </c>
      <c r="B202" s="3" t="s">
        <v>615</v>
      </c>
      <c r="C202" s="3" t="s">
        <v>407</v>
      </c>
      <c r="D202" s="3" t="s">
        <v>280</v>
      </c>
      <c r="E202" s="3" t="s">
        <v>281</v>
      </c>
      <c r="F202" s="3" t="s">
        <v>69</v>
      </c>
      <c r="G202" s="16" t="s">
        <v>1534</v>
      </c>
      <c r="H202" s="3" t="s">
        <v>611</v>
      </c>
      <c r="I202" s="3" t="s">
        <v>287</v>
      </c>
      <c r="J202" s="3" t="s">
        <v>408</v>
      </c>
      <c r="K202" s="12">
        <v>400</v>
      </c>
      <c r="L202" s="12">
        <v>0</v>
      </c>
      <c r="M202" s="12">
        <v>0</v>
      </c>
      <c r="N202" s="12">
        <v>0</v>
      </c>
      <c r="O202" s="12">
        <v>87.55</v>
      </c>
      <c r="P202" s="12">
        <v>0</v>
      </c>
      <c r="Q202" s="12">
        <v>290.10000000000002</v>
      </c>
      <c r="R202" s="4" t="s">
        <v>16</v>
      </c>
      <c r="S202" s="4" t="s">
        <v>16</v>
      </c>
      <c r="T202" s="4" t="s">
        <v>16</v>
      </c>
    </row>
    <row r="203" spans="1:20" ht="11.1" customHeight="1" x14ac:dyDescent="0.2">
      <c r="A203" s="3" t="s">
        <v>17</v>
      </c>
      <c r="B203" s="3" t="s">
        <v>616</v>
      </c>
      <c r="C203" s="3" t="s">
        <v>302</v>
      </c>
      <c r="D203" s="3" t="s">
        <v>280</v>
      </c>
      <c r="E203" s="3" t="s">
        <v>281</v>
      </c>
      <c r="F203" s="3" t="s">
        <v>69</v>
      </c>
      <c r="G203" s="16" t="s">
        <v>1534</v>
      </c>
      <c r="H203" s="3" t="s">
        <v>611</v>
      </c>
      <c r="I203" s="3" t="s">
        <v>303</v>
      </c>
      <c r="J203" s="3" t="s">
        <v>304</v>
      </c>
      <c r="K203" s="12">
        <v>2496.96</v>
      </c>
      <c r="L203" s="12">
        <v>680.19</v>
      </c>
      <c r="M203" s="12">
        <v>0</v>
      </c>
      <c r="N203" s="12">
        <v>626.73</v>
      </c>
      <c r="O203" s="12">
        <v>2274.85</v>
      </c>
      <c r="P203" s="12">
        <v>650.94000000000005</v>
      </c>
      <c r="Q203" s="12">
        <v>2103.69</v>
      </c>
      <c r="R203" s="4" t="s">
        <v>16</v>
      </c>
      <c r="S203" s="4" t="s">
        <v>16</v>
      </c>
      <c r="T203" s="4" t="s">
        <v>16</v>
      </c>
    </row>
    <row r="204" spans="1:20" ht="11.1" customHeight="1" x14ac:dyDescent="0.2">
      <c r="A204" s="3" t="s">
        <v>17</v>
      </c>
      <c r="B204" s="3" t="s">
        <v>617</v>
      </c>
      <c r="C204" s="3" t="s">
        <v>279</v>
      </c>
      <c r="D204" s="3" t="s">
        <v>280</v>
      </c>
      <c r="E204" s="3" t="s">
        <v>281</v>
      </c>
      <c r="F204" s="3" t="s">
        <v>69</v>
      </c>
      <c r="G204" s="16" t="s">
        <v>1535</v>
      </c>
      <c r="H204" s="3" t="s">
        <v>618</v>
      </c>
      <c r="I204" s="3" t="s">
        <v>283</v>
      </c>
      <c r="J204" s="3" t="s">
        <v>284</v>
      </c>
      <c r="K204" s="12">
        <v>87567</v>
      </c>
      <c r="L204" s="12">
        <v>19794.849999999999</v>
      </c>
      <c r="M204" s="12">
        <v>0</v>
      </c>
      <c r="N204" s="12">
        <v>19735.8</v>
      </c>
      <c r="O204" s="12">
        <v>85850.57</v>
      </c>
      <c r="P204" s="12">
        <v>16313.02</v>
      </c>
      <c r="Q204" s="12">
        <v>54362.55</v>
      </c>
      <c r="R204" s="4" t="s">
        <v>16</v>
      </c>
      <c r="S204" s="4" t="s">
        <v>16</v>
      </c>
      <c r="T204" s="4" t="s">
        <v>16</v>
      </c>
    </row>
    <row r="205" spans="1:20" ht="11.1" customHeight="1" x14ac:dyDescent="0.2">
      <c r="A205" s="3" t="s">
        <v>17</v>
      </c>
      <c r="B205" s="3" t="s">
        <v>619</v>
      </c>
      <c r="C205" s="3" t="s">
        <v>620</v>
      </c>
      <c r="D205" s="3" t="s">
        <v>280</v>
      </c>
      <c r="E205" s="3" t="s">
        <v>281</v>
      </c>
      <c r="F205" s="3" t="s">
        <v>69</v>
      </c>
      <c r="G205" s="16" t="s">
        <v>1535</v>
      </c>
      <c r="H205" s="3" t="s">
        <v>618</v>
      </c>
      <c r="I205" s="3" t="s">
        <v>283</v>
      </c>
      <c r="J205" s="3" t="s">
        <v>428</v>
      </c>
      <c r="K205" s="12">
        <v>479021.34</v>
      </c>
      <c r="L205" s="12">
        <v>155845.67000000001</v>
      </c>
      <c r="M205" s="12">
        <v>0</v>
      </c>
      <c r="N205" s="12">
        <v>127755.85</v>
      </c>
      <c r="O205" s="12">
        <v>567782.49</v>
      </c>
      <c r="P205" s="12">
        <v>125459.48</v>
      </c>
      <c r="Q205" s="12">
        <v>554803.49</v>
      </c>
      <c r="R205" s="4" t="s">
        <v>16</v>
      </c>
      <c r="S205" s="4" t="s">
        <v>16</v>
      </c>
      <c r="T205" s="4" t="s">
        <v>16</v>
      </c>
    </row>
    <row r="206" spans="1:20" ht="11.1" customHeight="1" x14ac:dyDescent="0.2">
      <c r="A206" s="3" t="s">
        <v>17</v>
      </c>
      <c r="B206" s="3" t="s">
        <v>621</v>
      </c>
      <c r="C206" s="3" t="s">
        <v>622</v>
      </c>
      <c r="D206" s="3" t="s">
        <v>280</v>
      </c>
      <c r="E206" s="3" t="s">
        <v>281</v>
      </c>
      <c r="F206" s="3" t="s">
        <v>69</v>
      </c>
      <c r="G206" s="16" t="s">
        <v>1535</v>
      </c>
      <c r="H206" s="3" t="s">
        <v>618</v>
      </c>
      <c r="I206" s="3" t="s">
        <v>283</v>
      </c>
      <c r="J206" s="3" t="s">
        <v>529</v>
      </c>
      <c r="K206" s="12">
        <v>273362.94</v>
      </c>
      <c r="L206" s="12">
        <v>0</v>
      </c>
      <c r="M206" s="12">
        <v>0</v>
      </c>
      <c r="N206" s="12">
        <v>0</v>
      </c>
      <c r="O206" s="12">
        <v>0</v>
      </c>
      <c r="P206" s="12">
        <v>0</v>
      </c>
      <c r="Q206" s="12">
        <v>0</v>
      </c>
      <c r="R206" s="4" t="s">
        <v>16</v>
      </c>
      <c r="S206" s="4" t="s">
        <v>16</v>
      </c>
      <c r="T206" s="4" t="s">
        <v>16</v>
      </c>
    </row>
    <row r="207" spans="1:20" ht="11.1" customHeight="1" x14ac:dyDescent="0.2">
      <c r="A207" s="3" t="s">
        <v>17</v>
      </c>
      <c r="B207" s="3" t="s">
        <v>623</v>
      </c>
      <c r="C207" s="3" t="s">
        <v>307</v>
      </c>
      <c r="D207" s="3" t="s">
        <v>280</v>
      </c>
      <c r="E207" s="3" t="s">
        <v>281</v>
      </c>
      <c r="F207" s="3" t="s">
        <v>69</v>
      </c>
      <c r="G207" s="16" t="s">
        <v>1535</v>
      </c>
      <c r="H207" s="3" t="s">
        <v>618</v>
      </c>
      <c r="I207" s="3" t="s">
        <v>283</v>
      </c>
      <c r="J207" s="3" t="s">
        <v>308</v>
      </c>
      <c r="K207" s="12">
        <v>22037.599999999999</v>
      </c>
      <c r="L207" s="12">
        <v>0</v>
      </c>
      <c r="M207" s="12">
        <v>0</v>
      </c>
      <c r="N207" s="12">
        <v>0</v>
      </c>
      <c r="O207" s="12">
        <v>0</v>
      </c>
      <c r="P207" s="12">
        <v>3458.29</v>
      </c>
      <c r="Q207" s="12">
        <v>10710.87</v>
      </c>
      <c r="R207" s="4" t="s">
        <v>16</v>
      </c>
      <c r="S207" s="4" t="s">
        <v>16</v>
      </c>
      <c r="T207" s="4" t="s">
        <v>16</v>
      </c>
    </row>
    <row r="208" spans="1:20" ht="11.1" customHeight="1" x14ac:dyDescent="0.2">
      <c r="A208" s="3" t="s">
        <v>17</v>
      </c>
      <c r="B208" s="3" t="s">
        <v>624</v>
      </c>
      <c r="C208" s="3" t="s">
        <v>625</v>
      </c>
      <c r="D208" s="3" t="s">
        <v>280</v>
      </c>
      <c r="E208" s="3" t="s">
        <v>281</v>
      </c>
      <c r="F208" s="3" t="s">
        <v>69</v>
      </c>
      <c r="G208" s="16" t="s">
        <v>1535</v>
      </c>
      <c r="H208" s="3" t="s">
        <v>618</v>
      </c>
      <c r="I208" s="3" t="s">
        <v>283</v>
      </c>
      <c r="J208" s="3" t="s">
        <v>533</v>
      </c>
      <c r="K208" s="12">
        <v>23922.16</v>
      </c>
      <c r="L208" s="12">
        <v>0</v>
      </c>
      <c r="M208" s="12">
        <v>0</v>
      </c>
      <c r="N208" s="12">
        <v>644.62</v>
      </c>
      <c r="O208" s="12">
        <v>9343.91</v>
      </c>
      <c r="P208" s="12">
        <v>5081.59</v>
      </c>
      <c r="Q208" s="12">
        <v>25045.49</v>
      </c>
      <c r="R208" s="4" t="s">
        <v>16</v>
      </c>
      <c r="S208" s="4" t="s">
        <v>16</v>
      </c>
      <c r="T208" s="4" t="s">
        <v>16</v>
      </c>
    </row>
    <row r="209" spans="1:20" ht="11.1" customHeight="1" x14ac:dyDescent="0.2">
      <c r="A209" s="3" t="s">
        <v>17</v>
      </c>
      <c r="B209" s="3" t="s">
        <v>626</v>
      </c>
      <c r="C209" s="3" t="s">
        <v>329</v>
      </c>
      <c r="D209" s="3" t="s">
        <v>280</v>
      </c>
      <c r="E209" s="3" t="s">
        <v>281</v>
      </c>
      <c r="F209" s="3" t="s">
        <v>69</v>
      </c>
      <c r="G209" s="16" t="s">
        <v>1535</v>
      </c>
      <c r="H209" s="3" t="s">
        <v>618</v>
      </c>
      <c r="I209" s="3" t="s">
        <v>283</v>
      </c>
      <c r="J209" s="3" t="s">
        <v>330</v>
      </c>
      <c r="K209" s="12">
        <v>114908</v>
      </c>
      <c r="L209" s="12">
        <v>24833.82</v>
      </c>
      <c r="M209" s="12">
        <v>0</v>
      </c>
      <c r="N209" s="12">
        <v>15115.56</v>
      </c>
      <c r="O209" s="12">
        <v>79403.289999999994</v>
      </c>
      <c r="P209" s="12">
        <v>17432.310000000001</v>
      </c>
      <c r="Q209" s="12">
        <v>90101.77</v>
      </c>
      <c r="R209" s="4" t="s">
        <v>16</v>
      </c>
      <c r="S209" s="4" t="s">
        <v>16</v>
      </c>
      <c r="T209" s="4" t="s">
        <v>16</v>
      </c>
    </row>
    <row r="210" spans="1:20" ht="11.1" customHeight="1" x14ac:dyDescent="0.2">
      <c r="A210" s="3" t="s">
        <v>17</v>
      </c>
      <c r="B210" s="3" t="s">
        <v>627</v>
      </c>
      <c r="C210" s="3" t="s">
        <v>539</v>
      </c>
      <c r="D210" s="3" t="s">
        <v>280</v>
      </c>
      <c r="E210" s="3" t="s">
        <v>281</v>
      </c>
      <c r="F210" s="3" t="s">
        <v>69</v>
      </c>
      <c r="G210" s="16" t="s">
        <v>1535</v>
      </c>
      <c r="H210" s="3" t="s">
        <v>618</v>
      </c>
      <c r="I210" s="3" t="s">
        <v>283</v>
      </c>
      <c r="J210" s="3" t="s">
        <v>540</v>
      </c>
      <c r="K210" s="12">
        <v>55144.12</v>
      </c>
      <c r="L210" s="12">
        <v>4323.72</v>
      </c>
      <c r="M210" s="12">
        <v>0</v>
      </c>
      <c r="N210" s="12">
        <v>4330.78</v>
      </c>
      <c r="O210" s="12">
        <v>47866.69</v>
      </c>
      <c r="P210" s="12">
        <v>4689.3100000000004</v>
      </c>
      <c r="Q210" s="12">
        <v>46652.42</v>
      </c>
      <c r="R210" s="4" t="s">
        <v>16</v>
      </c>
      <c r="S210" s="4" t="s">
        <v>16</v>
      </c>
      <c r="T210" s="4" t="s">
        <v>16</v>
      </c>
    </row>
    <row r="211" spans="1:20" ht="11.1" customHeight="1" x14ac:dyDescent="0.2">
      <c r="A211" s="3" t="s">
        <v>17</v>
      </c>
      <c r="B211" s="3" t="s">
        <v>628</v>
      </c>
      <c r="C211" s="3" t="s">
        <v>542</v>
      </c>
      <c r="D211" s="3" t="s">
        <v>280</v>
      </c>
      <c r="E211" s="3" t="s">
        <v>281</v>
      </c>
      <c r="F211" s="3" t="s">
        <v>69</v>
      </c>
      <c r="G211" s="16" t="s">
        <v>1535</v>
      </c>
      <c r="H211" s="3" t="s">
        <v>618</v>
      </c>
      <c r="I211" s="3" t="s">
        <v>283</v>
      </c>
      <c r="J211" s="3" t="s">
        <v>543</v>
      </c>
      <c r="K211" s="12">
        <v>47922.84</v>
      </c>
      <c r="L211" s="12">
        <v>8303.0499999999993</v>
      </c>
      <c r="M211" s="12">
        <v>0</v>
      </c>
      <c r="N211" s="12">
        <v>12408.21</v>
      </c>
      <c r="O211" s="12">
        <v>39700.36</v>
      </c>
      <c r="P211" s="12">
        <v>6245.83</v>
      </c>
      <c r="Q211" s="12">
        <v>21262.39</v>
      </c>
      <c r="R211" s="4" t="s">
        <v>16</v>
      </c>
      <c r="S211" s="4" t="s">
        <v>16</v>
      </c>
      <c r="T211" s="4" t="s">
        <v>16</v>
      </c>
    </row>
    <row r="212" spans="1:20" ht="11.1" customHeight="1" x14ac:dyDescent="0.2">
      <c r="A212" s="3" t="s">
        <v>17</v>
      </c>
      <c r="B212" s="3" t="s">
        <v>629</v>
      </c>
      <c r="C212" s="3" t="s">
        <v>630</v>
      </c>
      <c r="D212" s="3" t="s">
        <v>280</v>
      </c>
      <c r="E212" s="3" t="s">
        <v>281</v>
      </c>
      <c r="F212" s="3" t="s">
        <v>69</v>
      </c>
      <c r="G212" s="16" t="s">
        <v>1535</v>
      </c>
      <c r="H212" s="3" t="s">
        <v>618</v>
      </c>
      <c r="I212" s="3" t="s">
        <v>283</v>
      </c>
      <c r="J212" s="3" t="s">
        <v>549</v>
      </c>
      <c r="K212" s="12">
        <v>3000</v>
      </c>
      <c r="L212" s="12">
        <v>393.96</v>
      </c>
      <c r="M212" s="12">
        <v>0</v>
      </c>
      <c r="N212" s="12">
        <v>601.72</v>
      </c>
      <c r="O212" s="12">
        <v>2855.63</v>
      </c>
      <c r="P212" s="12">
        <v>47.04</v>
      </c>
      <c r="Q212" s="12">
        <v>2132.2399999999998</v>
      </c>
      <c r="R212" s="4" t="s">
        <v>16</v>
      </c>
      <c r="S212" s="4" t="s">
        <v>16</v>
      </c>
      <c r="T212" s="4" t="s">
        <v>16</v>
      </c>
    </row>
    <row r="213" spans="1:20" ht="11.1" customHeight="1" x14ac:dyDescent="0.2">
      <c r="A213" s="3" t="s">
        <v>17</v>
      </c>
      <c r="B213" s="3" t="s">
        <v>631</v>
      </c>
      <c r="C213" s="3" t="s">
        <v>310</v>
      </c>
      <c r="D213" s="3" t="s">
        <v>280</v>
      </c>
      <c r="E213" s="3" t="s">
        <v>281</v>
      </c>
      <c r="F213" s="3" t="s">
        <v>69</v>
      </c>
      <c r="G213" s="16" t="s">
        <v>1535</v>
      </c>
      <c r="H213" s="3" t="s">
        <v>618</v>
      </c>
      <c r="I213" s="3" t="s">
        <v>283</v>
      </c>
      <c r="J213" s="3" t="s">
        <v>311</v>
      </c>
      <c r="K213" s="12">
        <v>20800</v>
      </c>
      <c r="L213" s="12">
        <v>2932.81</v>
      </c>
      <c r="M213" s="12">
        <v>0</v>
      </c>
      <c r="N213" s="12">
        <v>2284.56</v>
      </c>
      <c r="O213" s="12">
        <v>17201.39</v>
      </c>
      <c r="P213" s="12">
        <v>2222.04</v>
      </c>
      <c r="Q213" s="12">
        <v>17013.2</v>
      </c>
      <c r="R213" s="4" t="s">
        <v>16</v>
      </c>
      <c r="S213" s="4" t="s">
        <v>16</v>
      </c>
      <c r="T213" s="4" t="s">
        <v>16</v>
      </c>
    </row>
    <row r="214" spans="1:20" ht="11.1" customHeight="1" x14ac:dyDescent="0.2">
      <c r="A214" s="3" t="s">
        <v>17</v>
      </c>
      <c r="B214" s="3" t="s">
        <v>632</v>
      </c>
      <c r="C214" s="3" t="s">
        <v>633</v>
      </c>
      <c r="D214" s="3" t="s">
        <v>280</v>
      </c>
      <c r="E214" s="3" t="s">
        <v>281</v>
      </c>
      <c r="F214" s="3" t="s">
        <v>69</v>
      </c>
      <c r="G214" s="16" t="s">
        <v>1535</v>
      </c>
      <c r="H214" s="3" t="s">
        <v>618</v>
      </c>
      <c r="I214" s="3" t="s">
        <v>283</v>
      </c>
      <c r="J214" s="3" t="s">
        <v>553</v>
      </c>
      <c r="K214" s="12">
        <v>5825</v>
      </c>
      <c r="L214" s="12">
        <v>0</v>
      </c>
      <c r="M214" s="12">
        <v>0</v>
      </c>
      <c r="N214" s="12">
        <v>0</v>
      </c>
      <c r="O214" s="12">
        <v>1800.44</v>
      </c>
      <c r="P214" s="12">
        <v>0</v>
      </c>
      <c r="Q214" s="12">
        <v>3677.26</v>
      </c>
      <c r="R214" s="4" t="s">
        <v>16</v>
      </c>
      <c r="S214" s="4" t="s">
        <v>16</v>
      </c>
      <c r="T214" s="4" t="s">
        <v>16</v>
      </c>
    </row>
    <row r="215" spans="1:20" ht="11.1" customHeight="1" x14ac:dyDescent="0.2">
      <c r="A215" s="3" t="s">
        <v>17</v>
      </c>
      <c r="B215" s="3" t="s">
        <v>634</v>
      </c>
      <c r="C215" s="3" t="s">
        <v>333</v>
      </c>
      <c r="D215" s="3" t="s">
        <v>280</v>
      </c>
      <c r="E215" s="3" t="s">
        <v>281</v>
      </c>
      <c r="F215" s="3" t="s">
        <v>69</v>
      </c>
      <c r="G215" s="16" t="s">
        <v>1535</v>
      </c>
      <c r="H215" s="3" t="s">
        <v>618</v>
      </c>
      <c r="I215" s="3" t="s">
        <v>334</v>
      </c>
      <c r="J215" s="3" t="s">
        <v>335</v>
      </c>
      <c r="K215" s="12">
        <v>0</v>
      </c>
      <c r="L215" s="12">
        <v>0</v>
      </c>
      <c r="M215" s="12">
        <v>0</v>
      </c>
      <c r="N215" s="12">
        <v>0</v>
      </c>
      <c r="O215" s="12">
        <v>0</v>
      </c>
      <c r="P215" s="12">
        <v>0</v>
      </c>
      <c r="Q215" s="12">
        <v>0</v>
      </c>
      <c r="R215" s="4" t="s">
        <v>16</v>
      </c>
      <c r="S215" s="4" t="s">
        <v>16</v>
      </c>
      <c r="T215" s="4" t="s">
        <v>16</v>
      </c>
    </row>
    <row r="216" spans="1:20" ht="11.1" customHeight="1" x14ac:dyDescent="0.2">
      <c r="A216" s="3" t="s">
        <v>17</v>
      </c>
      <c r="B216" s="3" t="s">
        <v>635</v>
      </c>
      <c r="C216" s="3" t="s">
        <v>598</v>
      </c>
      <c r="D216" s="3" t="s">
        <v>280</v>
      </c>
      <c r="E216" s="3" t="s">
        <v>281</v>
      </c>
      <c r="F216" s="3" t="s">
        <v>69</v>
      </c>
      <c r="G216" s="16" t="s">
        <v>1535</v>
      </c>
      <c r="H216" s="3" t="s">
        <v>618</v>
      </c>
      <c r="I216" s="3" t="s">
        <v>334</v>
      </c>
      <c r="J216" s="3" t="s">
        <v>557</v>
      </c>
      <c r="K216" s="12">
        <v>33021</v>
      </c>
      <c r="L216" s="12">
        <v>821.16</v>
      </c>
      <c r="M216" s="12">
        <v>1521</v>
      </c>
      <c r="N216" s="12">
        <v>2303.37</v>
      </c>
      <c r="O216" s="12">
        <v>7875.73</v>
      </c>
      <c r="P216" s="12">
        <v>0</v>
      </c>
      <c r="Q216" s="12">
        <v>11185.27</v>
      </c>
      <c r="R216" s="4" t="s">
        <v>16</v>
      </c>
      <c r="S216" s="4" t="s">
        <v>16</v>
      </c>
      <c r="T216" s="4" t="s">
        <v>16</v>
      </c>
    </row>
    <row r="217" spans="1:20" ht="11.1" customHeight="1" x14ac:dyDescent="0.2">
      <c r="A217" s="3" t="s">
        <v>17</v>
      </c>
      <c r="B217" s="3" t="s">
        <v>636</v>
      </c>
      <c r="C217" s="3" t="s">
        <v>559</v>
      </c>
      <c r="D217" s="3" t="s">
        <v>280</v>
      </c>
      <c r="E217" s="3" t="s">
        <v>281</v>
      </c>
      <c r="F217" s="3" t="s">
        <v>69</v>
      </c>
      <c r="G217" s="16" t="s">
        <v>1535</v>
      </c>
      <c r="H217" s="3" t="s">
        <v>618</v>
      </c>
      <c r="I217" s="3" t="s">
        <v>334</v>
      </c>
      <c r="J217" s="3" t="s">
        <v>560</v>
      </c>
      <c r="K217" s="12">
        <v>0</v>
      </c>
      <c r="L217" s="12">
        <v>0</v>
      </c>
      <c r="M217" s="12">
        <v>0</v>
      </c>
      <c r="N217" s="12">
        <v>0</v>
      </c>
      <c r="O217" s="12">
        <v>0</v>
      </c>
      <c r="P217" s="12">
        <v>0</v>
      </c>
      <c r="Q217" s="12">
        <v>0</v>
      </c>
      <c r="R217" s="4" t="s">
        <v>16</v>
      </c>
      <c r="S217" s="4" t="s">
        <v>16</v>
      </c>
      <c r="T217" s="4" t="s">
        <v>16</v>
      </c>
    </row>
    <row r="218" spans="1:20" ht="11.1" customHeight="1" x14ac:dyDescent="0.2">
      <c r="A218" s="3" t="s">
        <v>17</v>
      </c>
      <c r="B218" s="3" t="s">
        <v>637</v>
      </c>
      <c r="C218" s="3" t="s">
        <v>399</v>
      </c>
      <c r="D218" s="3" t="s">
        <v>280</v>
      </c>
      <c r="E218" s="3" t="s">
        <v>281</v>
      </c>
      <c r="F218" s="3" t="s">
        <v>69</v>
      </c>
      <c r="G218" s="16" t="s">
        <v>1535</v>
      </c>
      <c r="H218" s="3" t="s">
        <v>618</v>
      </c>
      <c r="I218" s="3" t="s">
        <v>287</v>
      </c>
      <c r="J218" s="3" t="s">
        <v>400</v>
      </c>
      <c r="K218" s="12">
        <v>14340</v>
      </c>
      <c r="L218" s="12">
        <v>2541.04</v>
      </c>
      <c r="M218" s="12">
        <v>0</v>
      </c>
      <c r="N218" s="12">
        <v>2046.72</v>
      </c>
      <c r="O218" s="12">
        <v>10486.47</v>
      </c>
      <c r="P218" s="12">
        <v>1591.46</v>
      </c>
      <c r="Q218" s="12">
        <v>7379.67</v>
      </c>
      <c r="R218" s="4" t="s">
        <v>16</v>
      </c>
      <c r="S218" s="4" t="s">
        <v>16</v>
      </c>
      <c r="T218" s="4" t="s">
        <v>16</v>
      </c>
    </row>
    <row r="219" spans="1:20" ht="11.1" customHeight="1" x14ac:dyDescent="0.2">
      <c r="A219" s="3" t="s">
        <v>17</v>
      </c>
      <c r="B219" s="3" t="s">
        <v>638</v>
      </c>
      <c r="C219" s="3" t="s">
        <v>601</v>
      </c>
      <c r="D219" s="3" t="s">
        <v>280</v>
      </c>
      <c r="E219" s="3" t="s">
        <v>281</v>
      </c>
      <c r="F219" s="3" t="s">
        <v>69</v>
      </c>
      <c r="G219" s="16" t="s">
        <v>1535</v>
      </c>
      <c r="H219" s="3" t="s">
        <v>618</v>
      </c>
      <c r="I219" s="3" t="s">
        <v>287</v>
      </c>
      <c r="J219" s="3" t="s">
        <v>602</v>
      </c>
      <c r="K219" s="12">
        <v>0</v>
      </c>
      <c r="L219" s="12">
        <v>0</v>
      </c>
      <c r="M219" s="12">
        <v>0</v>
      </c>
      <c r="N219" s="12">
        <v>0</v>
      </c>
      <c r="O219" s="12">
        <v>0</v>
      </c>
      <c r="P219" s="12">
        <v>0</v>
      </c>
      <c r="Q219" s="12">
        <v>0</v>
      </c>
      <c r="R219" s="4" t="s">
        <v>16</v>
      </c>
      <c r="S219" s="4" t="s">
        <v>16</v>
      </c>
      <c r="T219" s="4" t="s">
        <v>16</v>
      </c>
    </row>
    <row r="220" spans="1:20" ht="11.1" customHeight="1" x14ac:dyDescent="0.2">
      <c r="A220" s="3" t="s">
        <v>17</v>
      </c>
      <c r="B220" s="3" t="s">
        <v>639</v>
      </c>
      <c r="C220" s="3" t="s">
        <v>640</v>
      </c>
      <c r="D220" s="3" t="s">
        <v>280</v>
      </c>
      <c r="E220" s="3" t="s">
        <v>281</v>
      </c>
      <c r="F220" s="3" t="s">
        <v>69</v>
      </c>
      <c r="G220" s="16" t="s">
        <v>1535</v>
      </c>
      <c r="H220" s="3" t="s">
        <v>618</v>
      </c>
      <c r="I220" s="3" t="s">
        <v>287</v>
      </c>
      <c r="J220" s="3" t="s">
        <v>564</v>
      </c>
      <c r="K220" s="12">
        <v>2000</v>
      </c>
      <c r="L220" s="12">
        <v>0</v>
      </c>
      <c r="M220" s="12">
        <v>0</v>
      </c>
      <c r="N220" s="12">
        <v>0</v>
      </c>
      <c r="O220" s="12">
        <v>981.56</v>
      </c>
      <c r="P220" s="12">
        <v>0</v>
      </c>
      <c r="Q220" s="12">
        <v>1093.72</v>
      </c>
      <c r="R220" s="4" t="s">
        <v>16</v>
      </c>
      <c r="S220" s="4" t="s">
        <v>16</v>
      </c>
      <c r="T220" s="4" t="s">
        <v>16</v>
      </c>
    </row>
    <row r="221" spans="1:20" ht="11.1" customHeight="1" x14ac:dyDescent="0.2">
      <c r="A221" s="3" t="s">
        <v>17</v>
      </c>
      <c r="B221" s="3" t="s">
        <v>641</v>
      </c>
      <c r="C221" s="3" t="s">
        <v>349</v>
      </c>
      <c r="D221" s="3" t="s">
        <v>280</v>
      </c>
      <c r="E221" s="3" t="s">
        <v>281</v>
      </c>
      <c r="F221" s="3" t="s">
        <v>69</v>
      </c>
      <c r="G221" s="16" t="s">
        <v>1535</v>
      </c>
      <c r="H221" s="3" t="s">
        <v>618</v>
      </c>
      <c r="I221" s="3" t="s">
        <v>287</v>
      </c>
      <c r="J221" s="3" t="s">
        <v>350</v>
      </c>
      <c r="K221" s="12">
        <v>7000</v>
      </c>
      <c r="L221" s="12">
        <v>952.54</v>
      </c>
      <c r="M221" s="12">
        <v>49.85</v>
      </c>
      <c r="N221" s="12">
        <v>2149.5100000000002</v>
      </c>
      <c r="O221" s="12">
        <v>10542.65</v>
      </c>
      <c r="P221" s="12">
        <v>2492</v>
      </c>
      <c r="Q221" s="12">
        <v>7053.22</v>
      </c>
      <c r="R221" s="4" t="s">
        <v>16</v>
      </c>
      <c r="S221" s="4" t="s">
        <v>16</v>
      </c>
      <c r="T221" s="4" t="s">
        <v>16</v>
      </c>
    </row>
    <row r="222" spans="1:20" ht="11.1" customHeight="1" x14ac:dyDescent="0.2">
      <c r="A222" s="3" t="s">
        <v>17</v>
      </c>
      <c r="B222" s="3" t="s">
        <v>642</v>
      </c>
      <c r="C222" s="3" t="s">
        <v>407</v>
      </c>
      <c r="D222" s="3" t="s">
        <v>280</v>
      </c>
      <c r="E222" s="3" t="s">
        <v>281</v>
      </c>
      <c r="F222" s="3" t="s">
        <v>69</v>
      </c>
      <c r="G222" s="16" t="s">
        <v>1535</v>
      </c>
      <c r="H222" s="3" t="s">
        <v>618</v>
      </c>
      <c r="I222" s="3" t="s">
        <v>287</v>
      </c>
      <c r="J222" s="3" t="s">
        <v>408</v>
      </c>
      <c r="K222" s="12">
        <v>11590</v>
      </c>
      <c r="L222" s="12">
        <v>7352.21</v>
      </c>
      <c r="M222" s="12">
        <v>0</v>
      </c>
      <c r="N222" s="12">
        <v>4870</v>
      </c>
      <c r="O222" s="12">
        <v>8431.84</v>
      </c>
      <c r="P222" s="12">
        <v>4500</v>
      </c>
      <c r="Q222" s="12">
        <v>7212.58</v>
      </c>
      <c r="R222" s="4" t="s">
        <v>16</v>
      </c>
      <c r="S222" s="4" t="s">
        <v>16</v>
      </c>
      <c r="T222" s="4" t="s">
        <v>16</v>
      </c>
    </row>
    <row r="223" spans="1:20" ht="11.1" customHeight="1" x14ac:dyDescent="0.2">
      <c r="A223" s="3" t="s">
        <v>17</v>
      </c>
      <c r="B223" s="3" t="s">
        <v>643</v>
      </c>
      <c r="C223" s="3" t="s">
        <v>286</v>
      </c>
      <c r="D223" s="3" t="s">
        <v>280</v>
      </c>
      <c r="E223" s="3" t="s">
        <v>281</v>
      </c>
      <c r="F223" s="3" t="s">
        <v>69</v>
      </c>
      <c r="G223" s="16" t="s">
        <v>1535</v>
      </c>
      <c r="H223" s="3" t="s">
        <v>618</v>
      </c>
      <c r="I223" s="3" t="s">
        <v>287</v>
      </c>
      <c r="J223" s="3" t="s">
        <v>288</v>
      </c>
      <c r="K223" s="12">
        <v>850</v>
      </c>
      <c r="L223" s="12">
        <v>243.73</v>
      </c>
      <c r="M223" s="12">
        <v>0</v>
      </c>
      <c r="N223" s="12">
        <v>63.73</v>
      </c>
      <c r="O223" s="12">
        <v>795.68</v>
      </c>
      <c r="P223" s="12">
        <v>498.77</v>
      </c>
      <c r="Q223" s="12">
        <v>848.91</v>
      </c>
      <c r="R223" s="4" t="s">
        <v>16</v>
      </c>
      <c r="S223" s="4" t="s">
        <v>16</v>
      </c>
      <c r="T223" s="4" t="s">
        <v>16</v>
      </c>
    </row>
    <row r="224" spans="1:20" ht="11.1" customHeight="1" x14ac:dyDescent="0.2">
      <c r="A224" s="3" t="s">
        <v>17</v>
      </c>
      <c r="B224" s="3" t="s">
        <v>644</v>
      </c>
      <c r="C224" s="3" t="s">
        <v>645</v>
      </c>
      <c r="D224" s="3" t="s">
        <v>280</v>
      </c>
      <c r="E224" s="3" t="s">
        <v>281</v>
      </c>
      <c r="F224" s="3" t="s">
        <v>69</v>
      </c>
      <c r="G224" s="16" t="s">
        <v>1535</v>
      </c>
      <c r="H224" s="3" t="s">
        <v>618</v>
      </c>
      <c r="I224" s="3" t="s">
        <v>287</v>
      </c>
      <c r="J224" s="3" t="s">
        <v>646</v>
      </c>
      <c r="K224" s="12">
        <v>6000</v>
      </c>
      <c r="L224" s="12">
        <v>0</v>
      </c>
      <c r="M224" s="12">
        <v>0</v>
      </c>
      <c r="N224" s="12">
        <v>0</v>
      </c>
      <c r="O224" s="12">
        <v>0</v>
      </c>
      <c r="P224" s="12">
        <v>0</v>
      </c>
      <c r="Q224" s="12">
        <v>0</v>
      </c>
      <c r="R224" s="4" t="s">
        <v>16</v>
      </c>
      <c r="S224" s="4" t="s">
        <v>16</v>
      </c>
      <c r="T224" s="4" t="s">
        <v>16</v>
      </c>
    </row>
    <row r="225" spans="1:20" ht="11.1" customHeight="1" x14ac:dyDescent="0.2">
      <c r="A225" s="3" t="s">
        <v>17</v>
      </c>
      <c r="B225" s="3" t="s">
        <v>647</v>
      </c>
      <c r="C225" s="3" t="s">
        <v>411</v>
      </c>
      <c r="D225" s="3" t="s">
        <v>280</v>
      </c>
      <c r="E225" s="3" t="s">
        <v>281</v>
      </c>
      <c r="F225" s="3" t="s">
        <v>69</v>
      </c>
      <c r="G225" s="16" t="s">
        <v>1535</v>
      </c>
      <c r="H225" s="3" t="s">
        <v>618</v>
      </c>
      <c r="I225" s="3" t="s">
        <v>287</v>
      </c>
      <c r="J225" s="3" t="s">
        <v>412</v>
      </c>
      <c r="K225" s="12">
        <v>30000</v>
      </c>
      <c r="L225" s="12">
        <v>7352.5</v>
      </c>
      <c r="M225" s="12">
        <v>0</v>
      </c>
      <c r="N225" s="12">
        <v>9595.1200000000008</v>
      </c>
      <c r="O225" s="12">
        <v>29900.29</v>
      </c>
      <c r="P225" s="12">
        <v>8245.42</v>
      </c>
      <c r="Q225" s="12">
        <v>28279.87</v>
      </c>
      <c r="R225" s="4" t="s">
        <v>16</v>
      </c>
      <c r="S225" s="4" t="s">
        <v>16</v>
      </c>
      <c r="T225" s="4" t="s">
        <v>16</v>
      </c>
    </row>
    <row r="226" spans="1:20" ht="11.1" customHeight="1" x14ac:dyDescent="0.2">
      <c r="A226" s="3" t="s">
        <v>17</v>
      </c>
      <c r="B226" s="3" t="s">
        <v>648</v>
      </c>
      <c r="C226" s="3" t="s">
        <v>314</v>
      </c>
      <c r="D226" s="3" t="s">
        <v>280</v>
      </c>
      <c r="E226" s="3" t="s">
        <v>281</v>
      </c>
      <c r="F226" s="3" t="s">
        <v>69</v>
      </c>
      <c r="G226" s="16" t="s">
        <v>1535</v>
      </c>
      <c r="H226" s="3" t="s">
        <v>618</v>
      </c>
      <c r="I226" s="3" t="s">
        <v>287</v>
      </c>
      <c r="J226" s="3" t="s">
        <v>291</v>
      </c>
      <c r="K226" s="12">
        <v>480</v>
      </c>
      <c r="L226" s="12">
        <v>25.2</v>
      </c>
      <c r="M226" s="12">
        <v>0</v>
      </c>
      <c r="N226" s="12">
        <v>25.2</v>
      </c>
      <c r="O226" s="12">
        <v>100.8</v>
      </c>
      <c r="P226" s="12">
        <v>345.79</v>
      </c>
      <c r="Q226" s="12">
        <v>1623.22</v>
      </c>
      <c r="R226" s="4" t="s">
        <v>16</v>
      </c>
      <c r="S226" s="4" t="s">
        <v>16</v>
      </c>
      <c r="T226" s="4" t="s">
        <v>16</v>
      </c>
    </row>
    <row r="227" spans="1:20" ht="11.1" customHeight="1" x14ac:dyDescent="0.2">
      <c r="A227" s="3" t="s">
        <v>17</v>
      </c>
      <c r="B227" s="3" t="s">
        <v>649</v>
      </c>
      <c r="C227" s="3" t="s">
        <v>293</v>
      </c>
      <c r="D227" s="3" t="s">
        <v>280</v>
      </c>
      <c r="E227" s="3" t="s">
        <v>281</v>
      </c>
      <c r="F227" s="3" t="s">
        <v>69</v>
      </c>
      <c r="G227" s="16" t="s">
        <v>1535</v>
      </c>
      <c r="H227" s="3" t="s">
        <v>618</v>
      </c>
      <c r="I227" s="3" t="s">
        <v>287</v>
      </c>
      <c r="J227" s="3" t="s">
        <v>294</v>
      </c>
      <c r="K227" s="12">
        <v>15970</v>
      </c>
      <c r="L227" s="12">
        <v>5708.25</v>
      </c>
      <c r="M227" s="12">
        <v>0</v>
      </c>
      <c r="N227" s="12">
        <v>6393.24</v>
      </c>
      <c r="O227" s="12">
        <v>16058.37</v>
      </c>
      <c r="P227" s="12">
        <v>4571.96</v>
      </c>
      <c r="Q227" s="12">
        <v>9209.18</v>
      </c>
      <c r="R227" s="4" t="s">
        <v>16</v>
      </c>
      <c r="S227" s="4" t="s">
        <v>16</v>
      </c>
      <c r="T227" s="4" t="s">
        <v>16</v>
      </c>
    </row>
    <row r="228" spans="1:20" ht="11.1" customHeight="1" x14ac:dyDescent="0.2">
      <c r="A228" s="3" t="s">
        <v>17</v>
      </c>
      <c r="B228" s="3" t="s">
        <v>650</v>
      </c>
      <c r="C228" s="3" t="s">
        <v>651</v>
      </c>
      <c r="D228" s="3" t="s">
        <v>280</v>
      </c>
      <c r="E228" s="3" t="s">
        <v>281</v>
      </c>
      <c r="F228" s="3" t="s">
        <v>69</v>
      </c>
      <c r="G228" s="16" t="s">
        <v>1535</v>
      </c>
      <c r="H228" s="3" t="s">
        <v>618</v>
      </c>
      <c r="I228" s="3" t="s">
        <v>287</v>
      </c>
      <c r="J228" s="3" t="s">
        <v>356</v>
      </c>
      <c r="K228" s="12">
        <v>5650</v>
      </c>
      <c r="L228" s="12">
        <v>0</v>
      </c>
      <c r="M228" s="12">
        <v>0</v>
      </c>
      <c r="N228" s="12">
        <v>0</v>
      </c>
      <c r="O228" s="12">
        <v>0</v>
      </c>
      <c r="P228" s="12">
        <v>0</v>
      </c>
      <c r="Q228" s="12">
        <v>0</v>
      </c>
      <c r="R228" s="4" t="s">
        <v>16</v>
      </c>
      <c r="S228" s="4" t="s">
        <v>16</v>
      </c>
      <c r="T228" s="4" t="s">
        <v>16</v>
      </c>
    </row>
    <row r="229" spans="1:20" ht="11.1" customHeight="1" x14ac:dyDescent="0.2">
      <c r="A229" s="3" t="s">
        <v>17</v>
      </c>
      <c r="B229" s="3" t="s">
        <v>652</v>
      </c>
      <c r="C229" s="3" t="s">
        <v>416</v>
      </c>
      <c r="D229" s="3" t="s">
        <v>280</v>
      </c>
      <c r="E229" s="3" t="s">
        <v>281</v>
      </c>
      <c r="F229" s="3" t="s">
        <v>69</v>
      </c>
      <c r="G229" s="16" t="s">
        <v>1535</v>
      </c>
      <c r="H229" s="3" t="s">
        <v>618</v>
      </c>
      <c r="I229" s="3" t="s">
        <v>287</v>
      </c>
      <c r="J229" s="3" t="s">
        <v>417</v>
      </c>
      <c r="K229" s="12">
        <v>42000</v>
      </c>
      <c r="L229" s="12">
        <v>3191.92</v>
      </c>
      <c r="M229" s="12">
        <v>63.99</v>
      </c>
      <c r="N229" s="12">
        <v>166.8</v>
      </c>
      <c r="O229" s="12">
        <v>25497.39</v>
      </c>
      <c r="P229" s="12">
        <v>2337.04</v>
      </c>
      <c r="Q229" s="12">
        <v>25726.799999999999</v>
      </c>
      <c r="R229" s="4" t="s">
        <v>16</v>
      </c>
      <c r="S229" s="4" t="s">
        <v>16</v>
      </c>
      <c r="T229" s="4" t="s">
        <v>16</v>
      </c>
    </row>
    <row r="230" spans="1:20" ht="11.1" customHeight="1" x14ac:dyDescent="0.2">
      <c r="A230" s="3" t="s">
        <v>17</v>
      </c>
      <c r="B230" s="3" t="s">
        <v>653</v>
      </c>
      <c r="C230" s="3" t="s">
        <v>419</v>
      </c>
      <c r="D230" s="3" t="s">
        <v>280</v>
      </c>
      <c r="E230" s="3" t="s">
        <v>281</v>
      </c>
      <c r="F230" s="3" t="s">
        <v>69</v>
      </c>
      <c r="G230" s="16" t="s">
        <v>1535</v>
      </c>
      <c r="H230" s="3" t="s">
        <v>618</v>
      </c>
      <c r="I230" s="3" t="s">
        <v>287</v>
      </c>
      <c r="J230" s="3" t="s">
        <v>420</v>
      </c>
      <c r="K230" s="12">
        <v>14000</v>
      </c>
      <c r="L230" s="12">
        <v>4320.78</v>
      </c>
      <c r="M230" s="12">
        <v>1088.29</v>
      </c>
      <c r="N230" s="12">
        <v>1175.75</v>
      </c>
      <c r="O230" s="12">
        <v>7344.2</v>
      </c>
      <c r="P230" s="12">
        <v>1392.65</v>
      </c>
      <c r="Q230" s="12">
        <v>8945.41</v>
      </c>
      <c r="R230" s="4" t="s">
        <v>16</v>
      </c>
      <c r="S230" s="4" t="s">
        <v>16</v>
      </c>
      <c r="T230" s="4" t="s">
        <v>16</v>
      </c>
    </row>
    <row r="231" spans="1:20" ht="11.1" customHeight="1" x14ac:dyDescent="0.2">
      <c r="A231" s="3" t="s">
        <v>17</v>
      </c>
      <c r="B231" s="3" t="s">
        <v>654</v>
      </c>
      <c r="C231" s="3" t="s">
        <v>340</v>
      </c>
      <c r="D231" s="3" t="s">
        <v>280</v>
      </c>
      <c r="E231" s="3" t="s">
        <v>281</v>
      </c>
      <c r="F231" s="3" t="s">
        <v>69</v>
      </c>
      <c r="G231" s="16" t="s">
        <v>1535</v>
      </c>
      <c r="H231" s="3" t="s">
        <v>618</v>
      </c>
      <c r="I231" s="3" t="s">
        <v>287</v>
      </c>
      <c r="J231" s="3" t="s">
        <v>341</v>
      </c>
      <c r="K231" s="12">
        <v>680</v>
      </c>
      <c r="L231" s="12">
        <v>129.56</v>
      </c>
      <c r="M231" s="12">
        <v>305.10000000000002</v>
      </c>
      <c r="N231" s="12">
        <v>166.16</v>
      </c>
      <c r="O231" s="12">
        <v>666.5</v>
      </c>
      <c r="P231" s="12">
        <v>101.7</v>
      </c>
      <c r="Q231" s="12">
        <v>492.14</v>
      </c>
      <c r="R231" s="4" t="s">
        <v>16</v>
      </c>
      <c r="S231" s="4" t="s">
        <v>16</v>
      </c>
      <c r="T231" s="4" t="s">
        <v>16</v>
      </c>
    </row>
    <row r="232" spans="1:20" ht="11.1" customHeight="1" x14ac:dyDescent="0.2">
      <c r="A232" s="3" t="s">
        <v>17</v>
      </c>
      <c r="B232" s="3" t="s">
        <v>655</v>
      </c>
      <c r="C232" s="3" t="s">
        <v>607</v>
      </c>
      <c r="D232" s="3" t="s">
        <v>280</v>
      </c>
      <c r="E232" s="3" t="s">
        <v>281</v>
      </c>
      <c r="F232" s="3" t="s">
        <v>69</v>
      </c>
      <c r="G232" s="16" t="s">
        <v>1535</v>
      </c>
      <c r="H232" s="3" t="s">
        <v>618</v>
      </c>
      <c r="I232" s="3" t="s">
        <v>287</v>
      </c>
      <c r="J232" s="3" t="s">
        <v>297</v>
      </c>
      <c r="K232" s="12">
        <v>7000</v>
      </c>
      <c r="L232" s="12">
        <v>393.3</v>
      </c>
      <c r="M232" s="12">
        <v>25</v>
      </c>
      <c r="N232" s="12">
        <v>392</v>
      </c>
      <c r="O232" s="12">
        <v>1303.83</v>
      </c>
      <c r="P232" s="12">
        <v>648.29999999999995</v>
      </c>
      <c r="Q232" s="12">
        <v>1713.38</v>
      </c>
      <c r="R232" s="4" t="s">
        <v>16</v>
      </c>
      <c r="S232" s="4" t="s">
        <v>16</v>
      </c>
      <c r="T232" s="4" t="s">
        <v>16</v>
      </c>
    </row>
    <row r="233" spans="1:20" ht="11.1" customHeight="1" x14ac:dyDescent="0.2">
      <c r="A233" s="3" t="s">
        <v>17</v>
      </c>
      <c r="B233" s="3" t="s">
        <v>656</v>
      </c>
      <c r="C233" s="3" t="s">
        <v>299</v>
      </c>
      <c r="D233" s="3" t="s">
        <v>280</v>
      </c>
      <c r="E233" s="3" t="s">
        <v>281</v>
      </c>
      <c r="F233" s="3" t="s">
        <v>69</v>
      </c>
      <c r="G233" s="16" t="s">
        <v>1535</v>
      </c>
      <c r="H233" s="3" t="s">
        <v>618</v>
      </c>
      <c r="I233" s="3" t="s">
        <v>287</v>
      </c>
      <c r="J233" s="3" t="s">
        <v>300</v>
      </c>
      <c r="K233" s="12">
        <v>1500</v>
      </c>
      <c r="L233" s="12">
        <v>0</v>
      </c>
      <c r="M233" s="12">
        <v>0</v>
      </c>
      <c r="N233" s="12">
        <v>0</v>
      </c>
      <c r="O233" s="12">
        <v>790.5</v>
      </c>
      <c r="P233" s="12">
        <v>200</v>
      </c>
      <c r="Q233" s="12">
        <v>4582.5</v>
      </c>
      <c r="R233" s="4" t="s">
        <v>16</v>
      </c>
      <c r="S233" s="4" t="s">
        <v>16</v>
      </c>
      <c r="T233" s="4" t="s">
        <v>16</v>
      </c>
    </row>
    <row r="234" spans="1:20" ht="11.1" customHeight="1" x14ac:dyDescent="0.2">
      <c r="A234" s="3" t="s">
        <v>17</v>
      </c>
      <c r="B234" s="3" t="s">
        <v>657</v>
      </c>
      <c r="C234" s="3" t="s">
        <v>658</v>
      </c>
      <c r="D234" s="3" t="s">
        <v>280</v>
      </c>
      <c r="E234" s="3" t="s">
        <v>281</v>
      </c>
      <c r="F234" s="3" t="s">
        <v>69</v>
      </c>
      <c r="G234" s="16" t="s">
        <v>1535</v>
      </c>
      <c r="H234" s="3" t="s">
        <v>618</v>
      </c>
      <c r="I234" s="3" t="s">
        <v>287</v>
      </c>
      <c r="J234" s="3" t="s">
        <v>468</v>
      </c>
      <c r="K234" s="12">
        <v>21750</v>
      </c>
      <c r="L234" s="12">
        <v>0</v>
      </c>
      <c r="M234" s="12">
        <v>0</v>
      </c>
      <c r="N234" s="12">
        <v>26.81</v>
      </c>
      <c r="O234" s="12">
        <v>2776.81</v>
      </c>
      <c r="P234" s="12">
        <v>0</v>
      </c>
      <c r="Q234" s="12">
        <v>10868.5</v>
      </c>
      <c r="R234" s="4" t="s">
        <v>16</v>
      </c>
      <c r="S234" s="4" t="s">
        <v>16</v>
      </c>
      <c r="T234" s="4" t="s">
        <v>16</v>
      </c>
    </row>
    <row r="235" spans="1:20" ht="11.1" customHeight="1" x14ac:dyDescent="0.2">
      <c r="A235" s="3" t="s">
        <v>17</v>
      </c>
      <c r="B235" s="3" t="s">
        <v>659</v>
      </c>
      <c r="C235" s="3" t="s">
        <v>660</v>
      </c>
      <c r="D235" s="3" t="s">
        <v>280</v>
      </c>
      <c r="E235" s="3" t="s">
        <v>281</v>
      </c>
      <c r="F235" s="3" t="s">
        <v>69</v>
      </c>
      <c r="G235" s="16" t="s">
        <v>1535</v>
      </c>
      <c r="H235" s="3" t="s">
        <v>618</v>
      </c>
      <c r="I235" s="3" t="s">
        <v>287</v>
      </c>
      <c r="J235" s="3" t="s">
        <v>323</v>
      </c>
      <c r="K235" s="12">
        <v>2500</v>
      </c>
      <c r="L235" s="12">
        <v>0</v>
      </c>
      <c r="M235" s="12">
        <v>0</v>
      </c>
      <c r="N235" s="12">
        <v>33.5</v>
      </c>
      <c r="O235" s="12">
        <v>107.37</v>
      </c>
      <c r="P235" s="12">
        <v>36.909999999999997</v>
      </c>
      <c r="Q235" s="12">
        <v>470.81</v>
      </c>
      <c r="R235" s="4" t="s">
        <v>16</v>
      </c>
      <c r="S235" s="4" t="s">
        <v>16</v>
      </c>
      <c r="T235" s="4" t="s">
        <v>16</v>
      </c>
    </row>
    <row r="236" spans="1:20" ht="11.1" customHeight="1" x14ac:dyDescent="0.2">
      <c r="A236" s="3" t="s">
        <v>17</v>
      </c>
      <c r="B236" s="3" t="s">
        <v>661</v>
      </c>
      <c r="C236" s="3" t="s">
        <v>302</v>
      </c>
      <c r="D236" s="3" t="s">
        <v>280</v>
      </c>
      <c r="E236" s="3" t="s">
        <v>281</v>
      </c>
      <c r="F236" s="3" t="s">
        <v>69</v>
      </c>
      <c r="G236" s="16" t="s">
        <v>1535</v>
      </c>
      <c r="H236" s="3" t="s">
        <v>618</v>
      </c>
      <c r="I236" s="3" t="s">
        <v>303</v>
      </c>
      <c r="J236" s="3" t="s">
        <v>304</v>
      </c>
      <c r="K236" s="12">
        <v>86713.96</v>
      </c>
      <c r="L236" s="12">
        <v>16692.43</v>
      </c>
      <c r="M236" s="12">
        <v>0</v>
      </c>
      <c r="N236" s="12">
        <v>14031.53</v>
      </c>
      <c r="O236" s="12">
        <v>64101.42</v>
      </c>
      <c r="P236" s="12">
        <v>13842.72</v>
      </c>
      <c r="Q236" s="12">
        <v>62115.29</v>
      </c>
      <c r="R236" s="4" t="s">
        <v>16</v>
      </c>
      <c r="S236" s="4" t="s">
        <v>16</v>
      </c>
      <c r="T236" s="4" t="s">
        <v>16</v>
      </c>
    </row>
    <row r="237" spans="1:20" ht="11.1" customHeight="1" x14ac:dyDescent="0.2">
      <c r="A237" s="3" t="s">
        <v>17</v>
      </c>
      <c r="B237" s="3" t="s">
        <v>662</v>
      </c>
      <c r="C237" s="3" t="s">
        <v>307</v>
      </c>
      <c r="D237" s="3" t="s">
        <v>280</v>
      </c>
      <c r="E237" s="3" t="s">
        <v>281</v>
      </c>
      <c r="F237" s="3" t="s">
        <v>69</v>
      </c>
      <c r="G237" s="16" t="s">
        <v>1535</v>
      </c>
      <c r="H237" s="3" t="s">
        <v>663</v>
      </c>
      <c r="I237" s="3" t="s">
        <v>283</v>
      </c>
      <c r="J237" s="3" t="s">
        <v>308</v>
      </c>
      <c r="K237" s="12">
        <v>0</v>
      </c>
      <c r="L237" s="12">
        <v>0</v>
      </c>
      <c r="M237" s="12">
        <v>0</v>
      </c>
      <c r="N237" s="12">
        <v>0</v>
      </c>
      <c r="O237" s="12">
        <v>0</v>
      </c>
      <c r="P237" s="12">
        <v>0</v>
      </c>
      <c r="Q237" s="12">
        <v>0</v>
      </c>
      <c r="R237" s="4" t="s">
        <v>16</v>
      </c>
      <c r="S237" s="4" t="s">
        <v>16</v>
      </c>
      <c r="T237" s="4" t="s">
        <v>16</v>
      </c>
    </row>
    <row r="238" spans="1:20" ht="11.1" customHeight="1" x14ac:dyDescent="0.2">
      <c r="A238" s="3" t="s">
        <v>17</v>
      </c>
      <c r="B238" s="3" t="s">
        <v>664</v>
      </c>
      <c r="C238" s="3" t="s">
        <v>665</v>
      </c>
      <c r="D238" s="3" t="s">
        <v>280</v>
      </c>
      <c r="E238" s="3" t="s">
        <v>281</v>
      </c>
      <c r="F238" s="3" t="s">
        <v>69</v>
      </c>
      <c r="G238" s="16" t="s">
        <v>1535</v>
      </c>
      <c r="H238" s="3" t="s">
        <v>663</v>
      </c>
      <c r="I238" s="3" t="s">
        <v>283</v>
      </c>
      <c r="J238" s="3" t="s">
        <v>533</v>
      </c>
      <c r="K238" s="12">
        <v>5749.61</v>
      </c>
      <c r="L238" s="12">
        <v>4809.28</v>
      </c>
      <c r="M238" s="12">
        <v>0</v>
      </c>
      <c r="N238" s="12">
        <v>3739.6</v>
      </c>
      <c r="O238" s="12">
        <v>19385.57</v>
      </c>
      <c r="P238" s="12">
        <v>1880.87</v>
      </c>
      <c r="Q238" s="12">
        <v>13261.21</v>
      </c>
      <c r="R238" s="4" t="s">
        <v>16</v>
      </c>
      <c r="S238" s="4" t="s">
        <v>16</v>
      </c>
      <c r="T238" s="4" t="s">
        <v>16</v>
      </c>
    </row>
    <row r="239" spans="1:20" ht="11.1" customHeight="1" x14ac:dyDescent="0.2">
      <c r="A239" s="3" t="s">
        <v>17</v>
      </c>
      <c r="B239" s="3" t="s">
        <v>666</v>
      </c>
      <c r="C239" s="3" t="s">
        <v>329</v>
      </c>
      <c r="D239" s="3" t="s">
        <v>280</v>
      </c>
      <c r="E239" s="3" t="s">
        <v>281</v>
      </c>
      <c r="F239" s="3" t="s">
        <v>69</v>
      </c>
      <c r="G239" s="16" t="s">
        <v>1535</v>
      </c>
      <c r="H239" s="3" t="s">
        <v>663</v>
      </c>
      <c r="I239" s="3" t="s">
        <v>283</v>
      </c>
      <c r="J239" s="3" t="s">
        <v>330</v>
      </c>
      <c r="K239" s="12">
        <v>0</v>
      </c>
      <c r="L239" s="12">
        <v>0</v>
      </c>
      <c r="M239" s="12">
        <v>0</v>
      </c>
      <c r="N239" s="12">
        <v>0</v>
      </c>
      <c r="O239" s="12">
        <v>191.55</v>
      </c>
      <c r="P239" s="12">
        <v>360.22</v>
      </c>
      <c r="Q239" s="12">
        <v>0</v>
      </c>
      <c r="R239" s="4" t="s">
        <v>16</v>
      </c>
      <c r="S239" s="4" t="s">
        <v>16</v>
      </c>
      <c r="T239" s="4" t="s">
        <v>16</v>
      </c>
    </row>
    <row r="240" spans="1:20" ht="11.1" customHeight="1" x14ac:dyDescent="0.2">
      <c r="A240" s="3" t="s">
        <v>17</v>
      </c>
      <c r="B240" s="3" t="s">
        <v>667</v>
      </c>
      <c r="C240" s="3" t="s">
        <v>542</v>
      </c>
      <c r="D240" s="3" t="s">
        <v>280</v>
      </c>
      <c r="E240" s="3" t="s">
        <v>281</v>
      </c>
      <c r="F240" s="3" t="s">
        <v>69</v>
      </c>
      <c r="G240" s="16" t="s">
        <v>1535</v>
      </c>
      <c r="H240" s="3" t="s">
        <v>663</v>
      </c>
      <c r="I240" s="3" t="s">
        <v>283</v>
      </c>
      <c r="J240" s="3" t="s">
        <v>543</v>
      </c>
      <c r="K240" s="12">
        <v>740.16</v>
      </c>
      <c r="L240" s="12">
        <v>0</v>
      </c>
      <c r="M240" s="12">
        <v>0</v>
      </c>
      <c r="N240" s="12">
        <v>0</v>
      </c>
      <c r="O240" s="12">
        <v>0</v>
      </c>
      <c r="P240" s="12">
        <v>0</v>
      </c>
      <c r="Q240" s="12">
        <v>1451.67</v>
      </c>
      <c r="R240" s="4" t="s">
        <v>16</v>
      </c>
      <c r="S240" s="4" t="s">
        <v>16</v>
      </c>
      <c r="T240" s="4" t="s">
        <v>16</v>
      </c>
    </row>
    <row r="241" spans="1:20" ht="11.1" customHeight="1" x14ac:dyDescent="0.2">
      <c r="A241" s="3" t="s">
        <v>17</v>
      </c>
      <c r="B241" s="3" t="s">
        <v>668</v>
      </c>
      <c r="C241" s="3" t="s">
        <v>310</v>
      </c>
      <c r="D241" s="3" t="s">
        <v>280</v>
      </c>
      <c r="E241" s="3" t="s">
        <v>281</v>
      </c>
      <c r="F241" s="3" t="s">
        <v>69</v>
      </c>
      <c r="G241" s="16" t="s">
        <v>1535</v>
      </c>
      <c r="H241" s="3" t="s">
        <v>663</v>
      </c>
      <c r="I241" s="3" t="s">
        <v>283</v>
      </c>
      <c r="J241" s="3" t="s">
        <v>311</v>
      </c>
      <c r="K241" s="12">
        <v>1200</v>
      </c>
      <c r="L241" s="12">
        <v>0</v>
      </c>
      <c r="M241" s="12">
        <v>0</v>
      </c>
      <c r="N241" s="12">
        <v>184.56</v>
      </c>
      <c r="O241" s="12">
        <v>522.91999999999996</v>
      </c>
      <c r="P241" s="12">
        <v>184.56</v>
      </c>
      <c r="Q241" s="12">
        <v>799.76</v>
      </c>
      <c r="R241" s="4" t="s">
        <v>16</v>
      </c>
      <c r="S241" s="4" t="s">
        <v>16</v>
      </c>
      <c r="T241" s="4" t="s">
        <v>16</v>
      </c>
    </row>
    <row r="242" spans="1:20" ht="11.1" customHeight="1" x14ac:dyDescent="0.2">
      <c r="A242" s="3" t="s">
        <v>17</v>
      </c>
      <c r="B242" s="3" t="s">
        <v>669</v>
      </c>
      <c r="C242" s="3" t="s">
        <v>333</v>
      </c>
      <c r="D242" s="3" t="s">
        <v>280</v>
      </c>
      <c r="E242" s="3" t="s">
        <v>281</v>
      </c>
      <c r="F242" s="3" t="s">
        <v>69</v>
      </c>
      <c r="G242" s="16" t="s">
        <v>1535</v>
      </c>
      <c r="H242" s="3" t="s">
        <v>663</v>
      </c>
      <c r="I242" s="3" t="s">
        <v>334</v>
      </c>
      <c r="J242" s="3" t="s">
        <v>335</v>
      </c>
      <c r="K242" s="12">
        <v>2750</v>
      </c>
      <c r="L242" s="12">
        <v>0</v>
      </c>
      <c r="M242" s="12">
        <v>0</v>
      </c>
      <c r="N242" s="12">
        <v>0</v>
      </c>
      <c r="O242" s="12">
        <v>38.78</v>
      </c>
      <c r="P242" s="12">
        <v>0</v>
      </c>
      <c r="Q242" s="12">
        <v>579.98</v>
      </c>
      <c r="R242" s="4" t="s">
        <v>16</v>
      </c>
      <c r="S242" s="4" t="s">
        <v>16</v>
      </c>
      <c r="T242" s="4" t="s">
        <v>16</v>
      </c>
    </row>
    <row r="243" spans="1:20" ht="11.1" customHeight="1" x14ac:dyDescent="0.2">
      <c r="A243" s="3" t="s">
        <v>17</v>
      </c>
      <c r="B243" s="3" t="s">
        <v>670</v>
      </c>
      <c r="C243" s="3" t="s">
        <v>349</v>
      </c>
      <c r="D243" s="3" t="s">
        <v>280</v>
      </c>
      <c r="E243" s="3" t="s">
        <v>281</v>
      </c>
      <c r="F243" s="3" t="s">
        <v>69</v>
      </c>
      <c r="G243" s="16" t="s">
        <v>1535</v>
      </c>
      <c r="H243" s="3" t="s">
        <v>663</v>
      </c>
      <c r="I243" s="3" t="s">
        <v>287</v>
      </c>
      <c r="J243" s="3" t="s">
        <v>350</v>
      </c>
      <c r="K243" s="12">
        <v>350</v>
      </c>
      <c r="L243" s="12">
        <v>134.75</v>
      </c>
      <c r="M243" s="12">
        <v>0</v>
      </c>
      <c r="N243" s="12">
        <v>0</v>
      </c>
      <c r="O243" s="12">
        <v>0</v>
      </c>
      <c r="P243" s="12">
        <v>140</v>
      </c>
      <c r="Q243" s="12">
        <v>349.91</v>
      </c>
      <c r="R243" s="4" t="s">
        <v>16</v>
      </c>
      <c r="S243" s="4" t="s">
        <v>16</v>
      </c>
      <c r="T243" s="4" t="s">
        <v>16</v>
      </c>
    </row>
    <row r="244" spans="1:20" ht="11.1" customHeight="1" x14ac:dyDescent="0.2">
      <c r="A244" s="3" t="s">
        <v>17</v>
      </c>
      <c r="B244" s="3" t="s">
        <v>671</v>
      </c>
      <c r="C244" s="3" t="s">
        <v>286</v>
      </c>
      <c r="D244" s="3" t="s">
        <v>280</v>
      </c>
      <c r="E244" s="3" t="s">
        <v>281</v>
      </c>
      <c r="F244" s="3" t="s">
        <v>69</v>
      </c>
      <c r="G244" s="16" t="s">
        <v>1535</v>
      </c>
      <c r="H244" s="3" t="s">
        <v>663</v>
      </c>
      <c r="I244" s="3" t="s">
        <v>287</v>
      </c>
      <c r="J244" s="3" t="s">
        <v>288</v>
      </c>
      <c r="K244" s="12">
        <v>750</v>
      </c>
      <c r="L244" s="12">
        <v>0</v>
      </c>
      <c r="M244" s="12">
        <v>0</v>
      </c>
      <c r="N244" s="12">
        <v>127.85</v>
      </c>
      <c r="O244" s="12">
        <v>383.48</v>
      </c>
      <c r="P244" s="12">
        <v>63</v>
      </c>
      <c r="Q244" s="12">
        <v>173.67</v>
      </c>
      <c r="R244" s="4" t="s">
        <v>16</v>
      </c>
      <c r="S244" s="4" t="s">
        <v>16</v>
      </c>
      <c r="T244" s="4" t="s">
        <v>16</v>
      </c>
    </row>
    <row r="245" spans="1:20" ht="11.1" customHeight="1" x14ac:dyDescent="0.2">
      <c r="A245" s="3" t="s">
        <v>17</v>
      </c>
      <c r="B245" s="3" t="s">
        <v>672</v>
      </c>
      <c r="C245" s="3" t="s">
        <v>314</v>
      </c>
      <c r="D245" s="3" t="s">
        <v>280</v>
      </c>
      <c r="E245" s="3" t="s">
        <v>281</v>
      </c>
      <c r="F245" s="3" t="s">
        <v>69</v>
      </c>
      <c r="G245" s="16" t="s">
        <v>1535</v>
      </c>
      <c r="H245" s="3" t="s">
        <v>663</v>
      </c>
      <c r="I245" s="3" t="s">
        <v>287</v>
      </c>
      <c r="J245" s="3" t="s">
        <v>291</v>
      </c>
      <c r="K245" s="12">
        <v>0</v>
      </c>
      <c r="L245" s="12">
        <v>0</v>
      </c>
      <c r="M245" s="12">
        <v>0</v>
      </c>
      <c r="N245" s="12">
        <v>0</v>
      </c>
      <c r="O245" s="12">
        <v>0</v>
      </c>
      <c r="P245" s="12">
        <v>345.79</v>
      </c>
      <c r="Q245" s="12">
        <v>1267.3699999999999</v>
      </c>
      <c r="R245" s="4" t="s">
        <v>16</v>
      </c>
      <c r="S245" s="4" t="s">
        <v>16</v>
      </c>
      <c r="T245" s="4" t="s">
        <v>16</v>
      </c>
    </row>
    <row r="246" spans="1:20" ht="11.1" customHeight="1" x14ac:dyDescent="0.2">
      <c r="A246" s="3" t="s">
        <v>17</v>
      </c>
      <c r="B246" s="3" t="s">
        <v>673</v>
      </c>
      <c r="C246" s="3" t="s">
        <v>293</v>
      </c>
      <c r="D246" s="3" t="s">
        <v>280</v>
      </c>
      <c r="E246" s="3" t="s">
        <v>281</v>
      </c>
      <c r="F246" s="3" t="s">
        <v>69</v>
      </c>
      <c r="G246" s="16" t="s">
        <v>1535</v>
      </c>
      <c r="H246" s="3" t="s">
        <v>663</v>
      </c>
      <c r="I246" s="3" t="s">
        <v>287</v>
      </c>
      <c r="J246" s="3" t="s">
        <v>294</v>
      </c>
      <c r="K246" s="12">
        <v>480</v>
      </c>
      <c r="L246" s="12">
        <v>0</v>
      </c>
      <c r="M246" s="12">
        <v>0</v>
      </c>
      <c r="N246" s="12">
        <v>0</v>
      </c>
      <c r="O246" s="12">
        <v>0</v>
      </c>
      <c r="P246" s="12">
        <v>0</v>
      </c>
      <c r="Q246" s="12">
        <v>98.39</v>
      </c>
      <c r="R246" s="4" t="s">
        <v>16</v>
      </c>
      <c r="S246" s="4" t="s">
        <v>16</v>
      </c>
      <c r="T246" s="4" t="s">
        <v>16</v>
      </c>
    </row>
    <row r="247" spans="1:20" ht="11.1" customHeight="1" x14ac:dyDescent="0.2">
      <c r="A247" s="3" t="s">
        <v>17</v>
      </c>
      <c r="B247" s="3" t="s">
        <v>674</v>
      </c>
      <c r="C247" s="3" t="s">
        <v>340</v>
      </c>
      <c r="D247" s="3" t="s">
        <v>280</v>
      </c>
      <c r="E247" s="3" t="s">
        <v>281</v>
      </c>
      <c r="F247" s="3" t="s">
        <v>69</v>
      </c>
      <c r="G247" s="16" t="s">
        <v>1535</v>
      </c>
      <c r="H247" s="3" t="s">
        <v>663</v>
      </c>
      <c r="I247" s="3" t="s">
        <v>287</v>
      </c>
      <c r="J247" s="3" t="s">
        <v>341</v>
      </c>
      <c r="K247" s="12">
        <v>680</v>
      </c>
      <c r="L247" s="12">
        <v>173.97</v>
      </c>
      <c r="M247" s="12">
        <v>305.01</v>
      </c>
      <c r="N247" s="12">
        <v>101.67</v>
      </c>
      <c r="O247" s="12">
        <v>436.75</v>
      </c>
      <c r="P247" s="12">
        <v>101.67</v>
      </c>
      <c r="Q247" s="12">
        <v>424.36</v>
      </c>
      <c r="R247" s="4" t="s">
        <v>16</v>
      </c>
      <c r="S247" s="4" t="s">
        <v>16</v>
      </c>
      <c r="T247" s="4" t="s">
        <v>16</v>
      </c>
    </row>
    <row r="248" spans="1:20" ht="11.1" customHeight="1" x14ac:dyDescent="0.2">
      <c r="A248" s="3" t="s">
        <v>17</v>
      </c>
      <c r="B248" s="3" t="s">
        <v>675</v>
      </c>
      <c r="C248" s="3" t="s">
        <v>296</v>
      </c>
      <c r="D248" s="3" t="s">
        <v>280</v>
      </c>
      <c r="E248" s="3" t="s">
        <v>281</v>
      </c>
      <c r="F248" s="3" t="s">
        <v>69</v>
      </c>
      <c r="G248" s="16" t="s">
        <v>1535</v>
      </c>
      <c r="H248" s="3" t="s">
        <v>663</v>
      </c>
      <c r="I248" s="3" t="s">
        <v>287</v>
      </c>
      <c r="J248" s="3" t="s">
        <v>297</v>
      </c>
      <c r="K248" s="12">
        <v>750</v>
      </c>
      <c r="L248" s="12">
        <v>440</v>
      </c>
      <c r="M248" s="12">
        <v>0</v>
      </c>
      <c r="N248" s="12">
        <v>90</v>
      </c>
      <c r="O248" s="12">
        <v>497</v>
      </c>
      <c r="P248" s="12">
        <v>0</v>
      </c>
      <c r="Q248" s="12">
        <v>0</v>
      </c>
      <c r="R248" s="4" t="s">
        <v>16</v>
      </c>
      <c r="S248" s="4" t="s">
        <v>16</v>
      </c>
      <c r="T248" s="4" t="s">
        <v>16</v>
      </c>
    </row>
    <row r="249" spans="1:20" ht="11.1" customHeight="1" x14ac:dyDescent="0.2">
      <c r="A249" s="3" t="s">
        <v>17</v>
      </c>
      <c r="B249" s="3" t="s">
        <v>676</v>
      </c>
      <c r="C249" s="3" t="s">
        <v>322</v>
      </c>
      <c r="D249" s="3" t="s">
        <v>280</v>
      </c>
      <c r="E249" s="3" t="s">
        <v>281</v>
      </c>
      <c r="F249" s="3" t="s">
        <v>69</v>
      </c>
      <c r="G249" s="16" t="s">
        <v>1535</v>
      </c>
      <c r="H249" s="3" t="s">
        <v>663</v>
      </c>
      <c r="I249" s="3" t="s">
        <v>287</v>
      </c>
      <c r="J249" s="3" t="s">
        <v>323</v>
      </c>
      <c r="K249" s="12">
        <v>0</v>
      </c>
      <c r="L249" s="12">
        <v>0</v>
      </c>
      <c r="M249" s="12">
        <v>0</v>
      </c>
      <c r="N249" s="12">
        <v>0</v>
      </c>
      <c r="O249" s="12">
        <v>0</v>
      </c>
      <c r="P249" s="12">
        <v>0</v>
      </c>
      <c r="Q249" s="12">
        <v>0</v>
      </c>
      <c r="R249" s="4" t="s">
        <v>16</v>
      </c>
      <c r="S249" s="4" t="s">
        <v>16</v>
      </c>
      <c r="T249" s="4" t="s">
        <v>16</v>
      </c>
    </row>
    <row r="250" spans="1:20" ht="11.1" customHeight="1" x14ac:dyDescent="0.2">
      <c r="A250" s="3" t="s">
        <v>17</v>
      </c>
      <c r="B250" s="3" t="s">
        <v>677</v>
      </c>
      <c r="C250" s="3" t="s">
        <v>302</v>
      </c>
      <c r="D250" s="3" t="s">
        <v>280</v>
      </c>
      <c r="E250" s="3" t="s">
        <v>281</v>
      </c>
      <c r="F250" s="3" t="s">
        <v>69</v>
      </c>
      <c r="G250" s="16" t="s">
        <v>1535</v>
      </c>
      <c r="H250" s="3" t="s">
        <v>663</v>
      </c>
      <c r="I250" s="3" t="s">
        <v>303</v>
      </c>
      <c r="J250" s="3" t="s">
        <v>304</v>
      </c>
      <c r="K250" s="12">
        <v>588.28</v>
      </c>
      <c r="L250" s="12">
        <v>359.3</v>
      </c>
      <c r="M250" s="12">
        <v>0</v>
      </c>
      <c r="N250" s="12">
        <v>293.97000000000003</v>
      </c>
      <c r="O250" s="12">
        <v>1501.32</v>
      </c>
      <c r="P250" s="12">
        <v>181.08</v>
      </c>
      <c r="Q250" s="12">
        <v>1198.2</v>
      </c>
      <c r="R250" s="4" t="s">
        <v>16</v>
      </c>
      <c r="S250" s="4" t="s">
        <v>16</v>
      </c>
      <c r="T250" s="4" t="s">
        <v>16</v>
      </c>
    </row>
    <row r="251" spans="1:20" ht="11.1" customHeight="1" x14ac:dyDescent="0.2">
      <c r="A251" s="3" t="s">
        <v>17</v>
      </c>
      <c r="B251" s="3" t="s">
        <v>678</v>
      </c>
      <c r="C251" s="3" t="s">
        <v>679</v>
      </c>
      <c r="D251" s="3" t="s">
        <v>280</v>
      </c>
      <c r="E251" s="3" t="s">
        <v>281</v>
      </c>
      <c r="F251" s="3" t="s">
        <v>69</v>
      </c>
      <c r="G251" s="16" t="s">
        <v>1538</v>
      </c>
      <c r="H251" s="3" t="s">
        <v>680</v>
      </c>
      <c r="I251" s="3" t="s">
        <v>287</v>
      </c>
      <c r="J251" s="3" t="s">
        <v>468</v>
      </c>
      <c r="K251" s="12">
        <v>16543</v>
      </c>
      <c r="L251" s="12">
        <v>16543</v>
      </c>
      <c r="M251" s="12">
        <v>0</v>
      </c>
      <c r="N251" s="12">
        <v>0</v>
      </c>
      <c r="O251" s="12">
        <v>16691</v>
      </c>
      <c r="P251" s="12">
        <v>0</v>
      </c>
      <c r="Q251" s="12">
        <v>16363</v>
      </c>
      <c r="R251" s="4" t="s">
        <v>16</v>
      </c>
      <c r="S251" s="4" t="s">
        <v>16</v>
      </c>
      <c r="T251" s="4" t="s">
        <v>16</v>
      </c>
    </row>
    <row r="252" spans="1:20" ht="11.1" customHeight="1" x14ac:dyDescent="0.2">
      <c r="A252" s="3" t="s">
        <v>17</v>
      </c>
      <c r="B252" s="3" t="s">
        <v>681</v>
      </c>
      <c r="C252" s="3" t="s">
        <v>682</v>
      </c>
      <c r="D252" s="3" t="s">
        <v>280</v>
      </c>
      <c r="E252" s="3" t="s">
        <v>281</v>
      </c>
      <c r="F252" s="3" t="s">
        <v>69</v>
      </c>
      <c r="G252" s="16" t="s">
        <v>1538</v>
      </c>
      <c r="H252" s="3" t="s">
        <v>683</v>
      </c>
      <c r="I252" s="3" t="s">
        <v>287</v>
      </c>
      <c r="J252" s="3" t="s">
        <v>468</v>
      </c>
      <c r="K252" s="12">
        <v>5000</v>
      </c>
      <c r="L252" s="12">
        <v>5000</v>
      </c>
      <c r="M252" s="12">
        <v>0</v>
      </c>
      <c r="N252" s="12">
        <v>5000</v>
      </c>
      <c r="O252" s="12">
        <v>5000</v>
      </c>
      <c r="P252" s="12">
        <v>0</v>
      </c>
      <c r="Q252" s="12">
        <v>5000</v>
      </c>
      <c r="R252" s="4" t="s">
        <v>16</v>
      </c>
      <c r="S252" s="4" t="s">
        <v>16</v>
      </c>
      <c r="T252" s="4" t="s">
        <v>16</v>
      </c>
    </row>
    <row r="253" spans="1:20" ht="11.1" customHeight="1" x14ac:dyDescent="0.2">
      <c r="A253" s="3" t="s">
        <v>17</v>
      </c>
      <c r="B253" s="3" t="s">
        <v>684</v>
      </c>
      <c r="C253" s="3" t="s">
        <v>685</v>
      </c>
      <c r="D253" s="3" t="s">
        <v>280</v>
      </c>
      <c r="E253" s="3" t="s">
        <v>281</v>
      </c>
      <c r="F253" s="3" t="s">
        <v>69</v>
      </c>
      <c r="G253" s="16" t="s">
        <v>1538</v>
      </c>
      <c r="H253" s="3" t="s">
        <v>686</v>
      </c>
      <c r="I253" s="3" t="s">
        <v>287</v>
      </c>
      <c r="J253" s="3" t="s">
        <v>300</v>
      </c>
      <c r="K253" s="12">
        <v>0</v>
      </c>
      <c r="L253" s="12">
        <v>0</v>
      </c>
      <c r="M253" s="12">
        <v>0</v>
      </c>
      <c r="N253" s="12">
        <v>15800</v>
      </c>
      <c r="O253" s="12">
        <v>44406.86</v>
      </c>
      <c r="P253" s="12">
        <v>0</v>
      </c>
      <c r="Q253" s="12">
        <v>0</v>
      </c>
      <c r="R253" s="4" t="s">
        <v>16</v>
      </c>
      <c r="S253" s="4" t="s">
        <v>16</v>
      </c>
      <c r="T253" s="4" t="s">
        <v>16</v>
      </c>
    </row>
    <row r="254" spans="1:20" ht="11.1" customHeight="1" x14ac:dyDescent="0.2">
      <c r="A254" s="3" t="s">
        <v>17</v>
      </c>
      <c r="B254" s="3" t="s">
        <v>687</v>
      </c>
      <c r="C254" s="3" t="s">
        <v>279</v>
      </c>
      <c r="D254" s="3" t="s">
        <v>280</v>
      </c>
      <c r="E254" s="3" t="s">
        <v>281</v>
      </c>
      <c r="F254" s="3" t="s">
        <v>137</v>
      </c>
      <c r="G254" s="16" t="s">
        <v>1536</v>
      </c>
      <c r="H254" s="3" t="s">
        <v>688</v>
      </c>
      <c r="I254" s="3" t="s">
        <v>283</v>
      </c>
      <c r="J254" s="3" t="s">
        <v>284</v>
      </c>
      <c r="K254" s="12">
        <v>89900</v>
      </c>
      <c r="L254" s="12">
        <v>20278.330000000002</v>
      </c>
      <c r="M254" s="12">
        <v>0</v>
      </c>
      <c r="N254" s="12">
        <v>20216.14</v>
      </c>
      <c r="O254" s="12">
        <v>87686.399999999994</v>
      </c>
      <c r="P254" s="12">
        <v>19882.57</v>
      </c>
      <c r="Q254" s="12">
        <v>86157.82</v>
      </c>
      <c r="R254" s="4" t="s">
        <v>16</v>
      </c>
      <c r="S254" s="4" t="s">
        <v>16</v>
      </c>
      <c r="T254" s="4" t="s">
        <v>16</v>
      </c>
    </row>
    <row r="255" spans="1:20" ht="11.1" customHeight="1" x14ac:dyDescent="0.2">
      <c r="A255" s="3" t="s">
        <v>17</v>
      </c>
      <c r="B255" s="3" t="s">
        <v>689</v>
      </c>
      <c r="C255" s="3" t="s">
        <v>426</v>
      </c>
      <c r="D255" s="3" t="s">
        <v>280</v>
      </c>
      <c r="E255" s="3" t="s">
        <v>281</v>
      </c>
      <c r="F255" s="3" t="s">
        <v>137</v>
      </c>
      <c r="G255" s="16" t="s">
        <v>1536</v>
      </c>
      <c r="H255" s="3" t="s">
        <v>688</v>
      </c>
      <c r="I255" s="3" t="s">
        <v>283</v>
      </c>
      <c r="J255" s="3" t="s">
        <v>428</v>
      </c>
      <c r="K255" s="12">
        <v>333929.12</v>
      </c>
      <c r="L255" s="12">
        <v>75331.22</v>
      </c>
      <c r="M255" s="12">
        <v>0</v>
      </c>
      <c r="N255" s="12">
        <v>80462.58</v>
      </c>
      <c r="O255" s="12">
        <v>336436.58</v>
      </c>
      <c r="P255" s="12">
        <v>81932.66</v>
      </c>
      <c r="Q255" s="12">
        <v>359233.31</v>
      </c>
      <c r="R255" s="4" t="s">
        <v>16</v>
      </c>
      <c r="S255" s="4" t="s">
        <v>16</v>
      </c>
      <c r="T255" s="4" t="s">
        <v>16</v>
      </c>
    </row>
    <row r="256" spans="1:20" ht="11.1" customHeight="1" x14ac:dyDescent="0.2">
      <c r="A256" s="3" t="s">
        <v>17</v>
      </c>
      <c r="B256" s="3" t="s">
        <v>690</v>
      </c>
      <c r="C256" s="3" t="s">
        <v>691</v>
      </c>
      <c r="D256" s="3" t="s">
        <v>280</v>
      </c>
      <c r="E256" s="3" t="s">
        <v>281</v>
      </c>
      <c r="F256" s="3" t="s">
        <v>137</v>
      </c>
      <c r="G256" s="16" t="s">
        <v>1536</v>
      </c>
      <c r="H256" s="3" t="s">
        <v>688</v>
      </c>
      <c r="I256" s="3" t="s">
        <v>283</v>
      </c>
      <c r="J256" s="3" t="s">
        <v>692</v>
      </c>
      <c r="K256" s="12">
        <v>22540</v>
      </c>
      <c r="L256" s="12">
        <v>480.7</v>
      </c>
      <c r="M256" s="12">
        <v>0</v>
      </c>
      <c r="N256" s="12">
        <v>0</v>
      </c>
      <c r="O256" s="12">
        <v>18667.5</v>
      </c>
      <c r="P256" s="12">
        <v>0</v>
      </c>
      <c r="Q256" s="12">
        <v>10127</v>
      </c>
      <c r="R256" s="4" t="s">
        <v>16</v>
      </c>
      <c r="S256" s="4" t="s">
        <v>16</v>
      </c>
      <c r="T256" s="4" t="s">
        <v>16</v>
      </c>
    </row>
    <row r="257" spans="1:20" ht="11.1" customHeight="1" x14ac:dyDescent="0.2">
      <c r="A257" s="3" t="s">
        <v>17</v>
      </c>
      <c r="B257" s="3" t="s">
        <v>693</v>
      </c>
      <c r="C257" s="3" t="s">
        <v>329</v>
      </c>
      <c r="D257" s="3" t="s">
        <v>280</v>
      </c>
      <c r="E257" s="3" t="s">
        <v>281</v>
      </c>
      <c r="F257" s="3" t="s">
        <v>137</v>
      </c>
      <c r="G257" s="16" t="s">
        <v>1536</v>
      </c>
      <c r="H257" s="3" t="s">
        <v>688</v>
      </c>
      <c r="I257" s="3" t="s">
        <v>283</v>
      </c>
      <c r="J257" s="3" t="s">
        <v>330</v>
      </c>
      <c r="K257" s="12">
        <v>7930</v>
      </c>
      <c r="L257" s="12">
        <v>2217.7199999999998</v>
      </c>
      <c r="M257" s="12">
        <v>0</v>
      </c>
      <c r="N257" s="12">
        <v>1137.58</v>
      </c>
      <c r="O257" s="12">
        <v>11100.14</v>
      </c>
      <c r="P257" s="12">
        <v>2948.49</v>
      </c>
      <c r="Q257" s="12">
        <v>14374.65</v>
      </c>
      <c r="R257" s="4" t="s">
        <v>16</v>
      </c>
      <c r="S257" s="4" t="s">
        <v>16</v>
      </c>
      <c r="T257" s="4" t="s">
        <v>16</v>
      </c>
    </row>
    <row r="258" spans="1:20" ht="11.1" customHeight="1" x14ac:dyDescent="0.2">
      <c r="A258" s="3" t="s">
        <v>17</v>
      </c>
      <c r="B258" s="3" t="s">
        <v>694</v>
      </c>
      <c r="C258" s="3" t="s">
        <v>695</v>
      </c>
      <c r="D258" s="3" t="s">
        <v>280</v>
      </c>
      <c r="E258" s="3" t="s">
        <v>281</v>
      </c>
      <c r="F258" s="3" t="s">
        <v>137</v>
      </c>
      <c r="G258" s="16" t="s">
        <v>1536</v>
      </c>
      <c r="H258" s="3" t="s">
        <v>688</v>
      </c>
      <c r="I258" s="3" t="s">
        <v>283</v>
      </c>
      <c r="J258" s="3" t="s">
        <v>696</v>
      </c>
      <c r="K258" s="12">
        <v>8300</v>
      </c>
      <c r="L258" s="12">
        <v>2981.35</v>
      </c>
      <c r="M258" s="12">
        <v>0</v>
      </c>
      <c r="N258" s="12">
        <v>2367.23</v>
      </c>
      <c r="O258" s="12">
        <v>8751.09</v>
      </c>
      <c r="P258" s="12">
        <v>2792.5</v>
      </c>
      <c r="Q258" s="12">
        <v>9357.2900000000009</v>
      </c>
      <c r="R258" s="4" t="s">
        <v>16</v>
      </c>
      <c r="S258" s="4" t="s">
        <v>16</v>
      </c>
      <c r="T258" s="4" t="s">
        <v>16</v>
      </c>
    </row>
    <row r="259" spans="1:20" ht="11.1" customHeight="1" x14ac:dyDescent="0.2">
      <c r="A259" s="3" t="s">
        <v>17</v>
      </c>
      <c r="B259" s="3" t="s">
        <v>697</v>
      </c>
      <c r="C259" s="3" t="s">
        <v>310</v>
      </c>
      <c r="D259" s="3" t="s">
        <v>280</v>
      </c>
      <c r="E259" s="3" t="s">
        <v>281</v>
      </c>
      <c r="F259" s="3" t="s">
        <v>137</v>
      </c>
      <c r="G259" s="16" t="s">
        <v>1536</v>
      </c>
      <c r="H259" s="3" t="s">
        <v>688</v>
      </c>
      <c r="I259" s="3" t="s">
        <v>283</v>
      </c>
      <c r="J259" s="3" t="s">
        <v>311</v>
      </c>
      <c r="K259" s="12">
        <v>7475</v>
      </c>
      <c r="L259" s="12">
        <v>0</v>
      </c>
      <c r="M259" s="12">
        <v>0</v>
      </c>
      <c r="N259" s="12">
        <v>97.92</v>
      </c>
      <c r="O259" s="12">
        <v>7899.92</v>
      </c>
      <c r="P259" s="12">
        <v>0</v>
      </c>
      <c r="Q259" s="12">
        <v>8825</v>
      </c>
      <c r="R259" s="4" t="s">
        <v>16</v>
      </c>
      <c r="S259" s="4" t="s">
        <v>16</v>
      </c>
      <c r="T259" s="4" t="s">
        <v>16</v>
      </c>
    </row>
    <row r="260" spans="1:20" ht="11.1" customHeight="1" x14ac:dyDescent="0.2">
      <c r="A260" s="3" t="s">
        <v>17</v>
      </c>
      <c r="B260" s="3" t="s">
        <v>698</v>
      </c>
      <c r="C260" s="3" t="s">
        <v>446</v>
      </c>
      <c r="D260" s="3" t="s">
        <v>280</v>
      </c>
      <c r="E260" s="3" t="s">
        <v>281</v>
      </c>
      <c r="F260" s="3" t="s">
        <v>137</v>
      </c>
      <c r="G260" s="16" t="s">
        <v>1536</v>
      </c>
      <c r="H260" s="3" t="s">
        <v>688</v>
      </c>
      <c r="I260" s="3" t="s">
        <v>283</v>
      </c>
      <c r="J260" s="3" t="s">
        <v>447</v>
      </c>
      <c r="K260" s="12">
        <v>2923.2</v>
      </c>
      <c r="L260" s="12">
        <v>623.6</v>
      </c>
      <c r="M260" s="12">
        <v>0</v>
      </c>
      <c r="N260" s="12">
        <v>788.8</v>
      </c>
      <c r="O260" s="12">
        <v>3051.2</v>
      </c>
      <c r="P260" s="12">
        <v>816</v>
      </c>
      <c r="Q260" s="12">
        <v>3536</v>
      </c>
      <c r="R260" s="4" t="s">
        <v>16</v>
      </c>
      <c r="S260" s="4" t="s">
        <v>16</v>
      </c>
      <c r="T260" s="4" t="s">
        <v>16</v>
      </c>
    </row>
    <row r="261" spans="1:20" ht="11.1" customHeight="1" x14ac:dyDescent="0.2">
      <c r="A261" s="3" t="s">
        <v>17</v>
      </c>
      <c r="B261" s="3" t="s">
        <v>699</v>
      </c>
      <c r="C261" s="3" t="s">
        <v>333</v>
      </c>
      <c r="D261" s="3" t="s">
        <v>280</v>
      </c>
      <c r="E261" s="3" t="s">
        <v>281</v>
      </c>
      <c r="F261" s="3" t="s">
        <v>137</v>
      </c>
      <c r="G261" s="16" t="s">
        <v>1536</v>
      </c>
      <c r="H261" s="3" t="s">
        <v>688</v>
      </c>
      <c r="I261" s="3" t="s">
        <v>334</v>
      </c>
      <c r="J261" s="3" t="s">
        <v>335</v>
      </c>
      <c r="K261" s="12">
        <v>2500</v>
      </c>
      <c r="L261" s="12">
        <v>0</v>
      </c>
      <c r="M261" s="12">
        <v>0</v>
      </c>
      <c r="N261" s="12">
        <v>0</v>
      </c>
      <c r="O261" s="12">
        <v>1000</v>
      </c>
      <c r="P261" s="12">
        <v>930.17</v>
      </c>
      <c r="Q261" s="12">
        <v>930.17</v>
      </c>
      <c r="R261" s="4" t="s">
        <v>16</v>
      </c>
      <c r="S261" s="4" t="s">
        <v>16</v>
      </c>
      <c r="T261" s="4" t="s">
        <v>16</v>
      </c>
    </row>
    <row r="262" spans="1:20" ht="11.1" customHeight="1" x14ac:dyDescent="0.2">
      <c r="A262" s="3" t="s">
        <v>17</v>
      </c>
      <c r="B262" s="3" t="s">
        <v>700</v>
      </c>
      <c r="C262" s="3" t="s">
        <v>598</v>
      </c>
      <c r="D262" s="3" t="s">
        <v>280</v>
      </c>
      <c r="E262" s="3" t="s">
        <v>281</v>
      </c>
      <c r="F262" s="3" t="s">
        <v>137</v>
      </c>
      <c r="G262" s="16" t="s">
        <v>1536</v>
      </c>
      <c r="H262" s="3" t="s">
        <v>688</v>
      </c>
      <c r="I262" s="3" t="s">
        <v>334</v>
      </c>
      <c r="J262" s="3" t="s">
        <v>557</v>
      </c>
      <c r="K262" s="12">
        <v>3450</v>
      </c>
      <c r="L262" s="12">
        <v>397.08</v>
      </c>
      <c r="M262" s="12">
        <v>0</v>
      </c>
      <c r="N262" s="12">
        <v>0</v>
      </c>
      <c r="O262" s="12">
        <v>2929.78</v>
      </c>
      <c r="P262" s="12">
        <v>0</v>
      </c>
      <c r="Q262" s="12">
        <v>0</v>
      </c>
      <c r="R262" s="4" t="s">
        <v>16</v>
      </c>
      <c r="S262" s="4" t="s">
        <v>16</v>
      </c>
      <c r="T262" s="4" t="s">
        <v>16</v>
      </c>
    </row>
    <row r="263" spans="1:20" ht="11.1" customHeight="1" x14ac:dyDescent="0.2">
      <c r="A263" s="3" t="s">
        <v>17</v>
      </c>
      <c r="B263" s="3" t="s">
        <v>701</v>
      </c>
      <c r="C263" s="3" t="s">
        <v>399</v>
      </c>
      <c r="D263" s="3" t="s">
        <v>280</v>
      </c>
      <c r="E263" s="3" t="s">
        <v>281</v>
      </c>
      <c r="F263" s="3" t="s">
        <v>137</v>
      </c>
      <c r="G263" s="16" t="s">
        <v>1536</v>
      </c>
      <c r="H263" s="3" t="s">
        <v>688</v>
      </c>
      <c r="I263" s="3" t="s">
        <v>287</v>
      </c>
      <c r="J263" s="3" t="s">
        <v>400</v>
      </c>
      <c r="K263" s="12">
        <v>26053</v>
      </c>
      <c r="L263" s="12">
        <v>3237.43</v>
      </c>
      <c r="M263" s="12">
        <v>2564.1</v>
      </c>
      <c r="N263" s="12">
        <v>1761.1</v>
      </c>
      <c r="O263" s="12">
        <v>23311.25</v>
      </c>
      <c r="P263" s="12">
        <v>3517.24</v>
      </c>
      <c r="Q263" s="12">
        <v>23324.67</v>
      </c>
      <c r="R263" s="4" t="s">
        <v>16</v>
      </c>
      <c r="S263" s="4" t="s">
        <v>16</v>
      </c>
      <c r="T263" s="4" t="s">
        <v>16</v>
      </c>
    </row>
    <row r="264" spans="1:20" ht="11.1" customHeight="1" x14ac:dyDescent="0.2">
      <c r="A264" s="3" t="s">
        <v>17</v>
      </c>
      <c r="B264" s="3" t="s">
        <v>702</v>
      </c>
      <c r="C264" s="3" t="s">
        <v>703</v>
      </c>
      <c r="D264" s="3" t="s">
        <v>280</v>
      </c>
      <c r="E264" s="3" t="s">
        <v>281</v>
      </c>
      <c r="F264" s="3" t="s">
        <v>137</v>
      </c>
      <c r="G264" s="16" t="s">
        <v>1536</v>
      </c>
      <c r="H264" s="3" t="s">
        <v>688</v>
      </c>
      <c r="I264" s="3" t="s">
        <v>287</v>
      </c>
      <c r="J264" s="3" t="s">
        <v>564</v>
      </c>
      <c r="K264" s="12">
        <v>0</v>
      </c>
      <c r="L264" s="12">
        <v>0</v>
      </c>
      <c r="M264" s="12">
        <v>0</v>
      </c>
      <c r="N264" s="12">
        <v>0</v>
      </c>
      <c r="O264" s="12">
        <v>0</v>
      </c>
      <c r="P264" s="12">
        <v>0</v>
      </c>
      <c r="Q264" s="12">
        <v>3284.35</v>
      </c>
      <c r="R264" s="4" t="s">
        <v>16</v>
      </c>
      <c r="S264" s="4" t="s">
        <v>16</v>
      </c>
      <c r="T264" s="4" t="s">
        <v>16</v>
      </c>
    </row>
    <row r="265" spans="1:20" ht="11.1" customHeight="1" x14ac:dyDescent="0.2">
      <c r="A265" s="3" t="s">
        <v>17</v>
      </c>
      <c r="B265" s="3" t="s">
        <v>704</v>
      </c>
      <c r="C265" s="3" t="s">
        <v>705</v>
      </c>
      <c r="D265" s="3" t="s">
        <v>280</v>
      </c>
      <c r="E265" s="3" t="s">
        <v>281</v>
      </c>
      <c r="F265" s="3" t="s">
        <v>137</v>
      </c>
      <c r="G265" s="16" t="s">
        <v>1536</v>
      </c>
      <c r="H265" s="3" t="s">
        <v>688</v>
      </c>
      <c r="I265" s="3" t="s">
        <v>287</v>
      </c>
      <c r="J265" s="3" t="s">
        <v>706</v>
      </c>
      <c r="K265" s="12">
        <v>0</v>
      </c>
      <c r="L265" s="12">
        <v>0</v>
      </c>
      <c r="M265" s="12">
        <v>0</v>
      </c>
      <c r="N265" s="12">
        <v>0</v>
      </c>
      <c r="O265" s="12">
        <v>50</v>
      </c>
      <c r="P265" s="12">
        <v>0</v>
      </c>
      <c r="Q265" s="12">
        <v>0</v>
      </c>
      <c r="R265" s="4" t="s">
        <v>16</v>
      </c>
      <c r="S265" s="4" t="s">
        <v>16</v>
      </c>
      <c r="T265" s="4" t="s">
        <v>16</v>
      </c>
    </row>
    <row r="266" spans="1:20" ht="11.1" customHeight="1" x14ac:dyDescent="0.2">
      <c r="A266" s="3" t="s">
        <v>17</v>
      </c>
      <c r="B266" s="3" t="s">
        <v>707</v>
      </c>
      <c r="C266" s="3" t="s">
        <v>349</v>
      </c>
      <c r="D266" s="3" t="s">
        <v>280</v>
      </c>
      <c r="E266" s="3" t="s">
        <v>281</v>
      </c>
      <c r="F266" s="3" t="s">
        <v>137</v>
      </c>
      <c r="G266" s="16" t="s">
        <v>1536</v>
      </c>
      <c r="H266" s="3" t="s">
        <v>688</v>
      </c>
      <c r="I266" s="3" t="s">
        <v>287</v>
      </c>
      <c r="J266" s="3" t="s">
        <v>350</v>
      </c>
      <c r="K266" s="12">
        <v>72000</v>
      </c>
      <c r="L266" s="12">
        <v>8982.35</v>
      </c>
      <c r="M266" s="12">
        <v>3127.29</v>
      </c>
      <c r="N266" s="12">
        <v>2244.9499999999998</v>
      </c>
      <c r="O266" s="12">
        <v>57555.98</v>
      </c>
      <c r="P266" s="12">
        <v>8798.82</v>
      </c>
      <c r="Q266" s="12">
        <v>59401.14</v>
      </c>
      <c r="R266" s="4" t="s">
        <v>16</v>
      </c>
      <c r="S266" s="4" t="s">
        <v>16</v>
      </c>
      <c r="T266" s="4" t="s">
        <v>16</v>
      </c>
    </row>
    <row r="267" spans="1:20" ht="11.1" customHeight="1" x14ac:dyDescent="0.2">
      <c r="A267" s="3" t="s">
        <v>17</v>
      </c>
      <c r="B267" s="3" t="s">
        <v>708</v>
      </c>
      <c r="C267" s="3" t="s">
        <v>407</v>
      </c>
      <c r="D267" s="3" t="s">
        <v>280</v>
      </c>
      <c r="E267" s="3" t="s">
        <v>281</v>
      </c>
      <c r="F267" s="3" t="s">
        <v>137</v>
      </c>
      <c r="G267" s="16" t="s">
        <v>1536</v>
      </c>
      <c r="H267" s="3" t="s">
        <v>688</v>
      </c>
      <c r="I267" s="3" t="s">
        <v>287</v>
      </c>
      <c r="J267" s="3" t="s">
        <v>408</v>
      </c>
      <c r="K267" s="12">
        <v>0</v>
      </c>
      <c r="L267" s="12">
        <v>0</v>
      </c>
      <c r="M267" s="12">
        <v>0</v>
      </c>
      <c r="N267" s="12">
        <v>0</v>
      </c>
      <c r="O267" s="12">
        <v>0</v>
      </c>
      <c r="P267" s="12">
        <v>0</v>
      </c>
      <c r="Q267" s="12">
        <v>0</v>
      </c>
      <c r="R267" s="4" t="s">
        <v>16</v>
      </c>
      <c r="S267" s="4" t="s">
        <v>16</v>
      </c>
      <c r="T267" s="4" t="s">
        <v>16</v>
      </c>
    </row>
    <row r="268" spans="1:20" ht="11.1" customHeight="1" x14ac:dyDescent="0.2">
      <c r="A268" s="3" t="s">
        <v>17</v>
      </c>
      <c r="B268" s="3" t="s">
        <v>709</v>
      </c>
      <c r="C268" s="3" t="s">
        <v>286</v>
      </c>
      <c r="D268" s="3" t="s">
        <v>280</v>
      </c>
      <c r="E268" s="3" t="s">
        <v>281</v>
      </c>
      <c r="F268" s="3" t="s">
        <v>137</v>
      </c>
      <c r="G268" s="16" t="s">
        <v>1536</v>
      </c>
      <c r="H268" s="3" t="s">
        <v>688</v>
      </c>
      <c r="I268" s="3" t="s">
        <v>287</v>
      </c>
      <c r="J268" s="3" t="s">
        <v>288</v>
      </c>
      <c r="K268" s="12">
        <v>0</v>
      </c>
      <c r="L268" s="12">
        <v>0</v>
      </c>
      <c r="M268" s="12">
        <v>0</v>
      </c>
      <c r="N268" s="12">
        <v>0</v>
      </c>
      <c r="O268" s="12">
        <v>0</v>
      </c>
      <c r="P268" s="12">
        <v>0</v>
      </c>
      <c r="Q268" s="12">
        <v>0</v>
      </c>
      <c r="R268" s="4" t="s">
        <v>16</v>
      </c>
      <c r="S268" s="4" t="s">
        <v>16</v>
      </c>
      <c r="T268" s="4" t="s">
        <v>16</v>
      </c>
    </row>
    <row r="269" spans="1:20" ht="11.1" customHeight="1" x14ac:dyDescent="0.2">
      <c r="A269" s="3" t="s">
        <v>17</v>
      </c>
      <c r="B269" s="3" t="s">
        <v>710</v>
      </c>
      <c r="C269" s="3" t="s">
        <v>314</v>
      </c>
      <c r="D269" s="3" t="s">
        <v>280</v>
      </c>
      <c r="E269" s="3" t="s">
        <v>281</v>
      </c>
      <c r="F269" s="3" t="s">
        <v>137</v>
      </c>
      <c r="G269" s="16" t="s">
        <v>1536</v>
      </c>
      <c r="H269" s="3" t="s">
        <v>688</v>
      </c>
      <c r="I269" s="3" t="s">
        <v>287</v>
      </c>
      <c r="J269" s="3" t="s">
        <v>291</v>
      </c>
      <c r="K269" s="12">
        <v>2400</v>
      </c>
      <c r="L269" s="12">
        <v>150</v>
      </c>
      <c r="M269" s="12">
        <v>0</v>
      </c>
      <c r="N269" s="12">
        <v>150</v>
      </c>
      <c r="O269" s="12">
        <v>600</v>
      </c>
      <c r="P269" s="12">
        <v>150</v>
      </c>
      <c r="Q269" s="12">
        <v>587</v>
      </c>
      <c r="R269" s="4" t="s">
        <v>16</v>
      </c>
      <c r="S269" s="4" t="s">
        <v>16</v>
      </c>
      <c r="T269" s="4" t="s">
        <v>16</v>
      </c>
    </row>
    <row r="270" spans="1:20" ht="11.1" customHeight="1" x14ac:dyDescent="0.2">
      <c r="A270" s="3" t="s">
        <v>17</v>
      </c>
      <c r="B270" s="3" t="s">
        <v>711</v>
      </c>
      <c r="C270" s="3" t="s">
        <v>293</v>
      </c>
      <c r="D270" s="3" t="s">
        <v>280</v>
      </c>
      <c r="E270" s="3" t="s">
        <v>281</v>
      </c>
      <c r="F270" s="3" t="s">
        <v>137</v>
      </c>
      <c r="G270" s="16" t="s">
        <v>1536</v>
      </c>
      <c r="H270" s="3" t="s">
        <v>688</v>
      </c>
      <c r="I270" s="3" t="s">
        <v>287</v>
      </c>
      <c r="J270" s="3" t="s">
        <v>294</v>
      </c>
      <c r="K270" s="12">
        <v>112000</v>
      </c>
      <c r="L270" s="12">
        <v>2501.75</v>
      </c>
      <c r="M270" s="12">
        <v>8444.5499999999993</v>
      </c>
      <c r="N270" s="12">
        <v>0</v>
      </c>
      <c r="O270" s="12">
        <v>125252.17</v>
      </c>
      <c r="P270" s="12">
        <v>3139.19</v>
      </c>
      <c r="Q270" s="12">
        <v>96303.18</v>
      </c>
      <c r="R270" s="4" t="s">
        <v>16</v>
      </c>
      <c r="S270" s="4" t="s">
        <v>16</v>
      </c>
      <c r="T270" s="4" t="s">
        <v>16</v>
      </c>
    </row>
    <row r="271" spans="1:20" ht="11.1" customHeight="1" x14ac:dyDescent="0.2">
      <c r="A271" s="3" t="s">
        <v>17</v>
      </c>
      <c r="B271" s="3" t="s">
        <v>712</v>
      </c>
      <c r="C271" s="3" t="s">
        <v>416</v>
      </c>
      <c r="D271" s="3" t="s">
        <v>280</v>
      </c>
      <c r="E271" s="3" t="s">
        <v>281</v>
      </c>
      <c r="F271" s="3" t="s">
        <v>137</v>
      </c>
      <c r="G271" s="16" t="s">
        <v>1536</v>
      </c>
      <c r="H271" s="3" t="s">
        <v>688</v>
      </c>
      <c r="I271" s="3" t="s">
        <v>287</v>
      </c>
      <c r="J271" s="3" t="s">
        <v>417</v>
      </c>
      <c r="K271" s="12">
        <v>46500</v>
      </c>
      <c r="L271" s="12">
        <v>23008.66</v>
      </c>
      <c r="M271" s="12">
        <v>6388.36</v>
      </c>
      <c r="N271" s="12">
        <v>1680.23</v>
      </c>
      <c r="O271" s="12">
        <v>31005.21</v>
      </c>
      <c r="P271" s="12">
        <v>10101.52</v>
      </c>
      <c r="Q271" s="12">
        <v>48488.77</v>
      </c>
      <c r="R271" s="4" t="s">
        <v>16</v>
      </c>
      <c r="S271" s="4" t="s">
        <v>16</v>
      </c>
      <c r="T271" s="4" t="s">
        <v>16</v>
      </c>
    </row>
    <row r="272" spans="1:20" ht="11.1" customHeight="1" x14ac:dyDescent="0.2">
      <c r="A272" s="3" t="s">
        <v>17</v>
      </c>
      <c r="B272" s="3" t="s">
        <v>713</v>
      </c>
      <c r="C272" s="3" t="s">
        <v>419</v>
      </c>
      <c r="D272" s="3" t="s">
        <v>280</v>
      </c>
      <c r="E272" s="3" t="s">
        <v>281</v>
      </c>
      <c r="F272" s="3" t="s">
        <v>137</v>
      </c>
      <c r="G272" s="16" t="s">
        <v>1536</v>
      </c>
      <c r="H272" s="3" t="s">
        <v>688</v>
      </c>
      <c r="I272" s="3" t="s">
        <v>287</v>
      </c>
      <c r="J272" s="3" t="s">
        <v>420</v>
      </c>
      <c r="K272" s="12">
        <v>1000</v>
      </c>
      <c r="L272" s="12">
        <v>350.25</v>
      </c>
      <c r="M272" s="12">
        <v>0</v>
      </c>
      <c r="N272" s="12">
        <v>0</v>
      </c>
      <c r="O272" s="12">
        <v>0</v>
      </c>
      <c r="P272" s="12">
        <v>0</v>
      </c>
      <c r="Q272" s="12">
        <v>0</v>
      </c>
      <c r="R272" s="4" t="s">
        <v>16</v>
      </c>
      <c r="S272" s="4" t="s">
        <v>16</v>
      </c>
      <c r="T272" s="4" t="s">
        <v>16</v>
      </c>
    </row>
    <row r="273" spans="1:20" ht="11.1" customHeight="1" x14ac:dyDescent="0.2">
      <c r="A273" s="3" t="s">
        <v>17</v>
      </c>
      <c r="B273" s="3" t="s">
        <v>714</v>
      </c>
      <c r="C273" s="3" t="s">
        <v>340</v>
      </c>
      <c r="D273" s="3" t="s">
        <v>280</v>
      </c>
      <c r="E273" s="3" t="s">
        <v>281</v>
      </c>
      <c r="F273" s="3" t="s">
        <v>137</v>
      </c>
      <c r="G273" s="16" t="s">
        <v>1536</v>
      </c>
      <c r="H273" s="3" t="s">
        <v>688</v>
      </c>
      <c r="I273" s="3" t="s">
        <v>287</v>
      </c>
      <c r="J273" s="3" t="s">
        <v>341</v>
      </c>
      <c r="K273" s="12">
        <v>6000</v>
      </c>
      <c r="L273" s="12">
        <v>0</v>
      </c>
      <c r="M273" s="12">
        <v>0</v>
      </c>
      <c r="N273" s="12">
        <v>752.5</v>
      </c>
      <c r="O273" s="12">
        <v>1702.5</v>
      </c>
      <c r="P273" s="12">
        <v>0</v>
      </c>
      <c r="Q273" s="12">
        <v>817</v>
      </c>
      <c r="R273" s="4" t="s">
        <v>16</v>
      </c>
      <c r="S273" s="4" t="s">
        <v>16</v>
      </c>
      <c r="T273" s="4" t="s">
        <v>16</v>
      </c>
    </row>
    <row r="274" spans="1:20" ht="11.1" customHeight="1" x14ac:dyDescent="0.2">
      <c r="A274" s="3" t="s">
        <v>17</v>
      </c>
      <c r="B274" s="3" t="s">
        <v>715</v>
      </c>
      <c r="C274" s="3" t="s">
        <v>296</v>
      </c>
      <c r="D274" s="3" t="s">
        <v>280</v>
      </c>
      <c r="E274" s="3" t="s">
        <v>281</v>
      </c>
      <c r="F274" s="3" t="s">
        <v>137</v>
      </c>
      <c r="G274" s="16" t="s">
        <v>1536</v>
      </c>
      <c r="H274" s="3" t="s">
        <v>688</v>
      </c>
      <c r="I274" s="3" t="s">
        <v>287</v>
      </c>
      <c r="J274" s="3" t="s">
        <v>297</v>
      </c>
      <c r="K274" s="12">
        <v>1500</v>
      </c>
      <c r="L274" s="12">
        <v>-105</v>
      </c>
      <c r="M274" s="12">
        <v>0</v>
      </c>
      <c r="N274" s="12">
        <v>35</v>
      </c>
      <c r="O274" s="12">
        <v>418.3</v>
      </c>
      <c r="P274" s="12">
        <v>0</v>
      </c>
      <c r="Q274" s="12">
        <v>178.3</v>
      </c>
      <c r="R274" s="4" t="s">
        <v>16</v>
      </c>
      <c r="S274" s="4" t="s">
        <v>16</v>
      </c>
      <c r="T274" s="4" t="s">
        <v>16</v>
      </c>
    </row>
    <row r="275" spans="1:20" ht="11.1" customHeight="1" x14ac:dyDescent="0.2">
      <c r="A275" s="3" t="s">
        <v>17</v>
      </c>
      <c r="B275" s="3" t="s">
        <v>716</v>
      </c>
      <c r="C275" s="3" t="s">
        <v>299</v>
      </c>
      <c r="D275" s="3" t="s">
        <v>280</v>
      </c>
      <c r="E275" s="3" t="s">
        <v>281</v>
      </c>
      <c r="F275" s="3" t="s">
        <v>137</v>
      </c>
      <c r="G275" s="16" t="s">
        <v>1536</v>
      </c>
      <c r="H275" s="3" t="s">
        <v>688</v>
      </c>
      <c r="I275" s="3" t="s">
        <v>287</v>
      </c>
      <c r="J275" s="3" t="s">
        <v>300</v>
      </c>
      <c r="K275" s="12">
        <v>0</v>
      </c>
      <c r="L275" s="12">
        <v>0</v>
      </c>
      <c r="M275" s="12">
        <v>0</v>
      </c>
      <c r="N275" s="12">
        <v>0</v>
      </c>
      <c r="O275" s="12">
        <v>0</v>
      </c>
      <c r="P275" s="12">
        <v>0</v>
      </c>
      <c r="Q275" s="12">
        <v>0</v>
      </c>
      <c r="R275" s="4" t="s">
        <v>16</v>
      </c>
      <c r="S275" s="4" t="s">
        <v>16</v>
      </c>
      <c r="T275" s="4" t="s">
        <v>16</v>
      </c>
    </row>
    <row r="276" spans="1:20" ht="11.1" customHeight="1" x14ac:dyDescent="0.2">
      <c r="A276" s="3" t="s">
        <v>17</v>
      </c>
      <c r="B276" s="3" t="s">
        <v>717</v>
      </c>
      <c r="C276" s="3" t="s">
        <v>302</v>
      </c>
      <c r="D276" s="3" t="s">
        <v>280</v>
      </c>
      <c r="E276" s="3" t="s">
        <v>281</v>
      </c>
      <c r="F276" s="3" t="s">
        <v>137</v>
      </c>
      <c r="G276" s="16" t="s">
        <v>1536</v>
      </c>
      <c r="H276" s="3" t="s">
        <v>688</v>
      </c>
      <c r="I276" s="3" t="s">
        <v>303</v>
      </c>
      <c r="J276" s="3" t="s">
        <v>304</v>
      </c>
      <c r="K276" s="12">
        <v>36184.35</v>
      </c>
      <c r="L276" s="12">
        <v>7671.19</v>
      </c>
      <c r="M276" s="12">
        <v>0</v>
      </c>
      <c r="N276" s="12">
        <v>7872.39</v>
      </c>
      <c r="O276" s="12">
        <v>35442.92</v>
      </c>
      <c r="P276" s="12">
        <v>8114.84</v>
      </c>
      <c r="Q276" s="12">
        <v>36760.97</v>
      </c>
      <c r="R276" s="4" t="s">
        <v>16</v>
      </c>
      <c r="S276" s="4" t="s">
        <v>16</v>
      </c>
      <c r="T276" s="4" t="s">
        <v>16</v>
      </c>
    </row>
    <row r="277" spans="1:20" ht="11.1" customHeight="1" x14ac:dyDescent="0.2">
      <c r="A277" s="3" t="s">
        <v>17</v>
      </c>
      <c r="B277" s="3" t="s">
        <v>718</v>
      </c>
      <c r="C277" s="3" t="s">
        <v>329</v>
      </c>
      <c r="D277" s="3" t="s">
        <v>280</v>
      </c>
      <c r="E277" s="3" t="s">
        <v>281</v>
      </c>
      <c r="F277" s="3" t="s">
        <v>137</v>
      </c>
      <c r="G277" s="16" t="s">
        <v>1536</v>
      </c>
      <c r="H277" s="3" t="s">
        <v>719</v>
      </c>
      <c r="I277" s="3" t="s">
        <v>283</v>
      </c>
      <c r="J277" s="3" t="s">
        <v>330</v>
      </c>
      <c r="K277" s="12">
        <v>55000</v>
      </c>
      <c r="L277" s="12">
        <v>59322.39</v>
      </c>
      <c r="M277" s="12">
        <v>0</v>
      </c>
      <c r="N277" s="12">
        <v>43611.05</v>
      </c>
      <c r="O277" s="12">
        <v>57826.95</v>
      </c>
      <c r="P277" s="12">
        <v>26530.61</v>
      </c>
      <c r="Q277" s="12">
        <v>41837.15</v>
      </c>
      <c r="R277" s="4" t="s">
        <v>16</v>
      </c>
      <c r="S277" s="4" t="s">
        <v>16</v>
      </c>
      <c r="T277" s="4" t="s">
        <v>16</v>
      </c>
    </row>
    <row r="278" spans="1:20" ht="11.1" customHeight="1" x14ac:dyDescent="0.2">
      <c r="A278" s="3" t="s">
        <v>17</v>
      </c>
      <c r="B278" s="3" t="s">
        <v>720</v>
      </c>
      <c r="C278" s="3" t="s">
        <v>333</v>
      </c>
      <c r="D278" s="3" t="s">
        <v>280</v>
      </c>
      <c r="E278" s="3" t="s">
        <v>281</v>
      </c>
      <c r="F278" s="3" t="s">
        <v>137</v>
      </c>
      <c r="G278" s="16" t="s">
        <v>1536</v>
      </c>
      <c r="H278" s="3" t="s">
        <v>719</v>
      </c>
      <c r="I278" s="3" t="s">
        <v>334</v>
      </c>
      <c r="J278" s="3" t="s">
        <v>335</v>
      </c>
      <c r="K278" s="12">
        <v>6000</v>
      </c>
      <c r="L278" s="12">
        <v>0</v>
      </c>
      <c r="M278" s="12">
        <v>0</v>
      </c>
      <c r="N278" s="12">
        <v>0</v>
      </c>
      <c r="O278" s="12">
        <v>0</v>
      </c>
      <c r="P278" s="12">
        <v>0</v>
      </c>
      <c r="Q278" s="12">
        <v>4200</v>
      </c>
      <c r="R278" s="4" t="s">
        <v>16</v>
      </c>
      <c r="S278" s="4" t="s">
        <v>16</v>
      </c>
      <c r="T278" s="4" t="s">
        <v>16</v>
      </c>
    </row>
    <row r="279" spans="1:20" ht="11.1" customHeight="1" x14ac:dyDescent="0.2">
      <c r="A279" s="3" t="s">
        <v>17</v>
      </c>
      <c r="B279" s="3" t="s">
        <v>721</v>
      </c>
      <c r="C279" s="3" t="s">
        <v>508</v>
      </c>
      <c r="D279" s="3" t="s">
        <v>280</v>
      </c>
      <c r="E279" s="3" t="s">
        <v>281</v>
      </c>
      <c r="F279" s="3" t="s">
        <v>137</v>
      </c>
      <c r="G279" s="16" t="s">
        <v>1536</v>
      </c>
      <c r="H279" s="3" t="s">
        <v>719</v>
      </c>
      <c r="I279" s="3" t="s">
        <v>287</v>
      </c>
      <c r="J279" s="3" t="s">
        <v>400</v>
      </c>
      <c r="K279" s="12">
        <v>23052.400000000001</v>
      </c>
      <c r="L279" s="12">
        <v>13047.23</v>
      </c>
      <c r="M279" s="12">
        <v>0</v>
      </c>
      <c r="N279" s="12">
        <v>12360.03</v>
      </c>
      <c r="O279" s="12">
        <v>18563.740000000002</v>
      </c>
      <c r="P279" s="12">
        <v>9139.42</v>
      </c>
      <c r="Q279" s="12">
        <v>15889.67</v>
      </c>
      <c r="R279" s="4" t="s">
        <v>16</v>
      </c>
      <c r="S279" s="4" t="s">
        <v>16</v>
      </c>
      <c r="T279" s="4" t="s">
        <v>16</v>
      </c>
    </row>
    <row r="280" spans="1:20" ht="11.1" customHeight="1" x14ac:dyDescent="0.2">
      <c r="A280" s="3" t="s">
        <v>17</v>
      </c>
      <c r="B280" s="3" t="s">
        <v>722</v>
      </c>
      <c r="C280" s="3" t="s">
        <v>601</v>
      </c>
      <c r="D280" s="3" t="s">
        <v>280</v>
      </c>
      <c r="E280" s="3" t="s">
        <v>281</v>
      </c>
      <c r="F280" s="3" t="s">
        <v>137</v>
      </c>
      <c r="G280" s="16" t="s">
        <v>1536</v>
      </c>
      <c r="H280" s="3" t="s">
        <v>719</v>
      </c>
      <c r="I280" s="3" t="s">
        <v>287</v>
      </c>
      <c r="J280" s="3" t="s">
        <v>602</v>
      </c>
      <c r="K280" s="12">
        <v>0</v>
      </c>
      <c r="L280" s="12">
        <v>0</v>
      </c>
      <c r="M280" s="12">
        <v>0</v>
      </c>
      <c r="N280" s="12">
        <v>0</v>
      </c>
      <c r="O280" s="12">
        <v>0</v>
      </c>
      <c r="P280" s="12">
        <v>0</v>
      </c>
      <c r="Q280" s="12">
        <v>0</v>
      </c>
      <c r="R280" s="4" t="s">
        <v>16</v>
      </c>
      <c r="S280" s="4" t="s">
        <v>16</v>
      </c>
      <c r="T280" s="4" t="s">
        <v>16</v>
      </c>
    </row>
    <row r="281" spans="1:20" ht="11.1" customHeight="1" x14ac:dyDescent="0.2">
      <c r="A281" s="3" t="s">
        <v>17</v>
      </c>
      <c r="B281" s="3" t="s">
        <v>723</v>
      </c>
      <c r="C281" s="3" t="s">
        <v>349</v>
      </c>
      <c r="D281" s="3" t="s">
        <v>280</v>
      </c>
      <c r="E281" s="3" t="s">
        <v>281</v>
      </c>
      <c r="F281" s="3" t="s">
        <v>137</v>
      </c>
      <c r="G281" s="16" t="s">
        <v>1536</v>
      </c>
      <c r="H281" s="3" t="s">
        <v>719</v>
      </c>
      <c r="I281" s="3" t="s">
        <v>287</v>
      </c>
      <c r="J281" s="3" t="s">
        <v>350</v>
      </c>
      <c r="K281" s="12">
        <v>111026.06</v>
      </c>
      <c r="L281" s="12">
        <v>52820.73</v>
      </c>
      <c r="M281" s="12">
        <v>1003.41</v>
      </c>
      <c r="N281" s="12">
        <v>50256.58</v>
      </c>
      <c r="O281" s="12">
        <v>101833.3</v>
      </c>
      <c r="P281" s="12">
        <v>61624.51</v>
      </c>
      <c r="Q281" s="12">
        <v>95823.71</v>
      </c>
      <c r="R281" s="4" t="s">
        <v>16</v>
      </c>
      <c r="S281" s="4" t="s">
        <v>16</v>
      </c>
      <c r="T281" s="4" t="s">
        <v>16</v>
      </c>
    </row>
    <row r="282" spans="1:20" ht="11.1" customHeight="1" x14ac:dyDescent="0.2">
      <c r="A282" s="3" t="s">
        <v>17</v>
      </c>
      <c r="B282" s="3" t="s">
        <v>724</v>
      </c>
      <c r="C282" s="3" t="s">
        <v>416</v>
      </c>
      <c r="D282" s="3" t="s">
        <v>280</v>
      </c>
      <c r="E282" s="3" t="s">
        <v>281</v>
      </c>
      <c r="F282" s="3" t="s">
        <v>137</v>
      </c>
      <c r="G282" s="16" t="s">
        <v>1536</v>
      </c>
      <c r="H282" s="3" t="s">
        <v>719</v>
      </c>
      <c r="I282" s="3" t="s">
        <v>287</v>
      </c>
      <c r="J282" s="3" t="s">
        <v>417</v>
      </c>
      <c r="K282" s="12">
        <v>15000</v>
      </c>
      <c r="L282" s="12">
        <v>10388.69</v>
      </c>
      <c r="M282" s="12">
        <v>2415.7800000000002</v>
      </c>
      <c r="N282" s="12">
        <v>9163.83</v>
      </c>
      <c r="O282" s="12">
        <v>17727.36</v>
      </c>
      <c r="P282" s="12">
        <v>589.98</v>
      </c>
      <c r="Q282" s="12">
        <v>22046.57</v>
      </c>
      <c r="R282" s="4" t="s">
        <v>16</v>
      </c>
      <c r="S282" s="4" t="s">
        <v>16</v>
      </c>
      <c r="T282" s="4" t="s">
        <v>16</v>
      </c>
    </row>
    <row r="283" spans="1:20" ht="11.1" customHeight="1" x14ac:dyDescent="0.2">
      <c r="A283" s="3" t="s">
        <v>17</v>
      </c>
      <c r="B283" s="3" t="s">
        <v>725</v>
      </c>
      <c r="C283" s="3" t="s">
        <v>302</v>
      </c>
      <c r="D283" s="3" t="s">
        <v>280</v>
      </c>
      <c r="E283" s="3" t="s">
        <v>281</v>
      </c>
      <c r="F283" s="3" t="s">
        <v>137</v>
      </c>
      <c r="G283" s="16" t="s">
        <v>1536</v>
      </c>
      <c r="H283" s="3" t="s">
        <v>719</v>
      </c>
      <c r="I283" s="3" t="s">
        <v>303</v>
      </c>
      <c r="J283" s="3" t="s">
        <v>304</v>
      </c>
      <c r="K283" s="12">
        <v>4207.5</v>
      </c>
      <c r="L283" s="12">
        <v>4438.21</v>
      </c>
      <c r="M283" s="12">
        <v>0</v>
      </c>
      <c r="N283" s="12">
        <v>3268.19</v>
      </c>
      <c r="O283" s="12">
        <v>4337.72</v>
      </c>
      <c r="P283" s="12">
        <v>1982.9</v>
      </c>
      <c r="Q283" s="12">
        <v>3136.74</v>
      </c>
      <c r="R283" s="4" t="s">
        <v>16</v>
      </c>
      <c r="S283" s="4" t="s">
        <v>16</v>
      </c>
      <c r="T283" s="4" t="s">
        <v>16</v>
      </c>
    </row>
    <row r="284" spans="1:20" ht="11.1" customHeight="1" x14ac:dyDescent="0.2">
      <c r="A284" s="3" t="s">
        <v>17</v>
      </c>
      <c r="B284" s="3" t="s">
        <v>726</v>
      </c>
      <c r="C284" s="3" t="s">
        <v>349</v>
      </c>
      <c r="D284" s="3" t="s">
        <v>280</v>
      </c>
      <c r="E284" s="3" t="s">
        <v>281</v>
      </c>
      <c r="F284" s="3" t="s">
        <v>137</v>
      </c>
      <c r="G284" s="16" t="s">
        <v>1536</v>
      </c>
      <c r="H284" s="3" t="s">
        <v>727</v>
      </c>
      <c r="I284" s="3" t="s">
        <v>287</v>
      </c>
      <c r="J284" s="3" t="s">
        <v>350</v>
      </c>
      <c r="K284" s="12">
        <v>14000</v>
      </c>
      <c r="L284" s="12">
        <v>243.52</v>
      </c>
      <c r="M284" s="12">
        <v>665.72</v>
      </c>
      <c r="N284" s="12">
        <v>4790.08</v>
      </c>
      <c r="O284" s="12">
        <v>16105.55</v>
      </c>
      <c r="P284" s="12">
        <v>2357.5700000000002</v>
      </c>
      <c r="Q284" s="12">
        <v>7766.22</v>
      </c>
      <c r="R284" s="4" t="s">
        <v>16</v>
      </c>
      <c r="S284" s="4" t="s">
        <v>16</v>
      </c>
      <c r="T284" s="4" t="s">
        <v>16</v>
      </c>
    </row>
    <row r="285" spans="1:20" ht="11.1" customHeight="1" x14ac:dyDescent="0.2">
      <c r="A285" s="3" t="s">
        <v>17</v>
      </c>
      <c r="B285" s="3" t="s">
        <v>728</v>
      </c>
      <c r="C285" s="3" t="s">
        <v>411</v>
      </c>
      <c r="D285" s="3" t="s">
        <v>280</v>
      </c>
      <c r="E285" s="3" t="s">
        <v>281</v>
      </c>
      <c r="F285" s="3" t="s">
        <v>137</v>
      </c>
      <c r="G285" s="16" t="s">
        <v>1536</v>
      </c>
      <c r="H285" s="3" t="s">
        <v>727</v>
      </c>
      <c r="I285" s="3" t="s">
        <v>287</v>
      </c>
      <c r="J285" s="3" t="s">
        <v>412</v>
      </c>
      <c r="K285" s="12">
        <v>260000</v>
      </c>
      <c r="L285" s="12">
        <v>65663.73</v>
      </c>
      <c r="M285" s="12">
        <v>0</v>
      </c>
      <c r="N285" s="12">
        <v>67680.52</v>
      </c>
      <c r="O285" s="12">
        <v>262785.08</v>
      </c>
      <c r="P285" s="12">
        <v>61097.27</v>
      </c>
      <c r="Q285" s="12">
        <v>261208.71</v>
      </c>
      <c r="R285" s="4" t="s">
        <v>16</v>
      </c>
      <c r="S285" s="4" t="s">
        <v>16</v>
      </c>
      <c r="T285" s="4" t="s">
        <v>16</v>
      </c>
    </row>
    <row r="286" spans="1:20" ht="11.1" customHeight="1" x14ac:dyDescent="0.2">
      <c r="A286" s="3" t="s">
        <v>17</v>
      </c>
      <c r="B286" s="3" t="s">
        <v>729</v>
      </c>
      <c r="C286" s="3" t="s">
        <v>293</v>
      </c>
      <c r="D286" s="3" t="s">
        <v>280</v>
      </c>
      <c r="E286" s="3" t="s">
        <v>281</v>
      </c>
      <c r="F286" s="3" t="s">
        <v>137</v>
      </c>
      <c r="G286" s="16" t="s">
        <v>1536</v>
      </c>
      <c r="H286" s="3" t="s">
        <v>727</v>
      </c>
      <c r="I286" s="3" t="s">
        <v>287</v>
      </c>
      <c r="J286" s="3" t="s">
        <v>294</v>
      </c>
      <c r="K286" s="12">
        <v>2000</v>
      </c>
      <c r="L286" s="12">
        <v>0</v>
      </c>
      <c r="M286" s="12">
        <v>0</v>
      </c>
      <c r="N286" s="12">
        <v>0</v>
      </c>
      <c r="O286" s="12">
        <v>875.49</v>
      </c>
      <c r="P286" s="12">
        <v>757.05</v>
      </c>
      <c r="Q286" s="12">
        <v>1667.05</v>
      </c>
      <c r="R286" s="4" t="s">
        <v>16</v>
      </c>
      <c r="S286" s="4" t="s">
        <v>16</v>
      </c>
      <c r="T286" s="4" t="s">
        <v>16</v>
      </c>
    </row>
    <row r="287" spans="1:20" ht="11.1" customHeight="1" x14ac:dyDescent="0.2">
      <c r="A287" s="3" t="s">
        <v>17</v>
      </c>
      <c r="B287" s="3" t="s">
        <v>730</v>
      </c>
      <c r="C287" s="3" t="s">
        <v>296</v>
      </c>
      <c r="D287" s="3" t="s">
        <v>280</v>
      </c>
      <c r="E287" s="3" t="s">
        <v>281</v>
      </c>
      <c r="F287" s="3" t="s">
        <v>137</v>
      </c>
      <c r="G287" s="16" t="s">
        <v>1536</v>
      </c>
      <c r="H287" s="3" t="s">
        <v>727</v>
      </c>
      <c r="I287" s="3" t="s">
        <v>287</v>
      </c>
      <c r="J287" s="3" t="s">
        <v>297</v>
      </c>
      <c r="K287" s="12">
        <v>1000</v>
      </c>
      <c r="L287" s="12">
        <v>0</v>
      </c>
      <c r="M287" s="12">
        <v>0</v>
      </c>
      <c r="N287" s="12">
        <v>0</v>
      </c>
      <c r="O287" s="12">
        <v>0</v>
      </c>
      <c r="P287" s="12">
        <v>0</v>
      </c>
      <c r="Q287" s="12">
        <v>0</v>
      </c>
      <c r="R287" s="4" t="s">
        <v>16</v>
      </c>
      <c r="S287" s="4" t="s">
        <v>16</v>
      </c>
      <c r="T287" s="4" t="s">
        <v>16</v>
      </c>
    </row>
    <row r="288" spans="1:20" ht="11.1" customHeight="1" x14ac:dyDescent="0.2">
      <c r="A288" s="3" t="s">
        <v>17</v>
      </c>
      <c r="B288" s="3" t="s">
        <v>731</v>
      </c>
      <c r="C288" s="3" t="s">
        <v>732</v>
      </c>
      <c r="D288" s="3" t="s">
        <v>280</v>
      </c>
      <c r="E288" s="3" t="s">
        <v>281</v>
      </c>
      <c r="F288" s="3" t="s">
        <v>137</v>
      </c>
      <c r="G288" s="16" t="s">
        <v>1536</v>
      </c>
      <c r="H288" s="3" t="s">
        <v>727</v>
      </c>
      <c r="I288" s="3" t="s">
        <v>287</v>
      </c>
      <c r="J288" s="3" t="s">
        <v>733</v>
      </c>
      <c r="K288" s="12">
        <v>7500</v>
      </c>
      <c r="L288" s="12">
        <v>0</v>
      </c>
      <c r="M288" s="12">
        <v>0</v>
      </c>
      <c r="N288" s="12">
        <v>0</v>
      </c>
      <c r="O288" s="12">
        <v>7500</v>
      </c>
      <c r="P288" s="12">
        <v>0</v>
      </c>
      <c r="Q288" s="12">
        <v>7500</v>
      </c>
      <c r="R288" s="4" t="s">
        <v>16</v>
      </c>
      <c r="S288" s="4" t="s">
        <v>16</v>
      </c>
      <c r="T288" s="4" t="s">
        <v>16</v>
      </c>
    </row>
    <row r="289" spans="1:20" ht="11.1" customHeight="1" x14ac:dyDescent="0.2">
      <c r="A289" s="3" t="s">
        <v>17</v>
      </c>
      <c r="B289" s="3" t="s">
        <v>734</v>
      </c>
      <c r="C289" s="3" t="s">
        <v>735</v>
      </c>
      <c r="D289" s="3" t="s">
        <v>280</v>
      </c>
      <c r="E289" s="3" t="s">
        <v>281</v>
      </c>
      <c r="F289" s="3" t="s">
        <v>736</v>
      </c>
      <c r="G289" s="16" t="s">
        <v>1538</v>
      </c>
      <c r="H289" s="3" t="s">
        <v>737</v>
      </c>
      <c r="I289" s="3" t="s">
        <v>287</v>
      </c>
      <c r="J289" s="3" t="s">
        <v>468</v>
      </c>
      <c r="K289" s="12">
        <v>22000</v>
      </c>
      <c r="L289" s="12">
        <v>22000</v>
      </c>
      <c r="M289" s="12">
        <v>0</v>
      </c>
      <c r="N289" s="12">
        <v>22000</v>
      </c>
      <c r="O289" s="12">
        <v>22000</v>
      </c>
      <c r="P289" s="12">
        <v>19100</v>
      </c>
      <c r="Q289" s="12">
        <v>19100</v>
      </c>
      <c r="R289" s="4" t="s">
        <v>16</v>
      </c>
      <c r="S289" s="4" t="s">
        <v>16</v>
      </c>
      <c r="T289" s="4" t="s">
        <v>16</v>
      </c>
    </row>
    <row r="290" spans="1:20" ht="11.1" customHeight="1" x14ac:dyDescent="0.2">
      <c r="A290" s="3" t="s">
        <v>17</v>
      </c>
      <c r="B290" s="3" t="s">
        <v>738</v>
      </c>
      <c r="C290" s="3" t="s">
        <v>739</v>
      </c>
      <c r="D290" s="3" t="s">
        <v>280</v>
      </c>
      <c r="E290" s="3" t="s">
        <v>281</v>
      </c>
      <c r="F290" s="3" t="s">
        <v>736</v>
      </c>
      <c r="G290" s="16" t="s">
        <v>1538</v>
      </c>
      <c r="H290" s="3" t="s">
        <v>740</v>
      </c>
      <c r="I290" s="3" t="s">
        <v>287</v>
      </c>
      <c r="J290" s="3" t="s">
        <v>468</v>
      </c>
      <c r="K290" s="12">
        <v>177016</v>
      </c>
      <c r="L290" s="12">
        <v>29050</v>
      </c>
      <c r="M290" s="12">
        <v>61500</v>
      </c>
      <c r="N290" s="12">
        <v>29061.75</v>
      </c>
      <c r="O290" s="12">
        <v>127063</v>
      </c>
      <c r="P290" s="12">
        <v>25186.5</v>
      </c>
      <c r="Q290" s="12">
        <v>110723.33</v>
      </c>
      <c r="R290" s="4" t="s">
        <v>16</v>
      </c>
      <c r="S290" s="4" t="s">
        <v>16</v>
      </c>
      <c r="T290" s="4" t="s">
        <v>16</v>
      </c>
    </row>
    <row r="291" spans="1:20" ht="11.1" customHeight="1" x14ac:dyDescent="0.2">
      <c r="A291" s="3" t="s">
        <v>17</v>
      </c>
      <c r="B291" s="3" t="s">
        <v>741</v>
      </c>
      <c r="C291" s="3" t="s">
        <v>279</v>
      </c>
      <c r="D291" s="3" t="s">
        <v>280</v>
      </c>
      <c r="E291" s="3" t="s">
        <v>281</v>
      </c>
      <c r="F291" s="3" t="s">
        <v>154</v>
      </c>
      <c r="G291" s="16" t="s">
        <v>1536</v>
      </c>
      <c r="H291" s="3" t="s">
        <v>742</v>
      </c>
      <c r="I291" s="3" t="s">
        <v>283</v>
      </c>
      <c r="J291" s="3" t="s">
        <v>284</v>
      </c>
      <c r="K291" s="12">
        <v>127584.2</v>
      </c>
      <c r="L291" s="12">
        <v>28458.2</v>
      </c>
      <c r="M291" s="12">
        <v>0</v>
      </c>
      <c r="N291" s="12">
        <v>27850.560000000001</v>
      </c>
      <c r="O291" s="12">
        <v>122815.2</v>
      </c>
      <c r="P291" s="12">
        <v>15721.44</v>
      </c>
      <c r="Q291" s="12">
        <v>104376.75</v>
      </c>
      <c r="R291" s="4" t="s">
        <v>16</v>
      </c>
      <c r="S291" s="4" t="s">
        <v>16</v>
      </c>
      <c r="T291" s="4" t="s">
        <v>16</v>
      </c>
    </row>
    <row r="292" spans="1:20" ht="11.1" customHeight="1" x14ac:dyDescent="0.2">
      <c r="A292" s="3" t="s">
        <v>17</v>
      </c>
      <c r="B292" s="3" t="s">
        <v>743</v>
      </c>
      <c r="C292" s="3" t="s">
        <v>426</v>
      </c>
      <c r="D292" s="3" t="s">
        <v>280</v>
      </c>
      <c r="E292" s="3" t="s">
        <v>281</v>
      </c>
      <c r="F292" s="3" t="s">
        <v>154</v>
      </c>
      <c r="G292" s="16" t="s">
        <v>1536</v>
      </c>
      <c r="H292" s="3" t="s">
        <v>742</v>
      </c>
      <c r="I292" s="3" t="s">
        <v>283</v>
      </c>
      <c r="J292" s="3" t="s">
        <v>428</v>
      </c>
      <c r="K292" s="12">
        <v>203726</v>
      </c>
      <c r="L292" s="12">
        <v>45401.72</v>
      </c>
      <c r="M292" s="12">
        <v>0</v>
      </c>
      <c r="N292" s="12">
        <v>44424.01</v>
      </c>
      <c r="O292" s="12">
        <v>196053.53</v>
      </c>
      <c r="P292" s="12">
        <v>51505.65</v>
      </c>
      <c r="Q292" s="12">
        <v>197789.69</v>
      </c>
      <c r="R292" s="4" t="s">
        <v>16</v>
      </c>
      <c r="S292" s="4" t="s">
        <v>16</v>
      </c>
      <c r="T292" s="4" t="s">
        <v>16</v>
      </c>
    </row>
    <row r="293" spans="1:20" ht="11.1" customHeight="1" x14ac:dyDescent="0.2">
      <c r="A293" s="3" t="s">
        <v>17</v>
      </c>
      <c r="B293" s="3" t="s">
        <v>744</v>
      </c>
      <c r="C293" s="3" t="s">
        <v>691</v>
      </c>
      <c r="D293" s="3" t="s">
        <v>280</v>
      </c>
      <c r="E293" s="3" t="s">
        <v>281</v>
      </c>
      <c r="F293" s="3" t="s">
        <v>154</v>
      </c>
      <c r="G293" s="16" t="s">
        <v>1536</v>
      </c>
      <c r="H293" s="3" t="s">
        <v>742</v>
      </c>
      <c r="I293" s="3" t="s">
        <v>283</v>
      </c>
      <c r="J293" s="3" t="s">
        <v>692</v>
      </c>
      <c r="K293" s="12">
        <v>88060</v>
      </c>
      <c r="L293" s="12">
        <v>0</v>
      </c>
      <c r="M293" s="12">
        <v>0</v>
      </c>
      <c r="N293" s="12">
        <v>0</v>
      </c>
      <c r="O293" s="12">
        <v>81876.600000000006</v>
      </c>
      <c r="P293" s="12">
        <v>0</v>
      </c>
      <c r="Q293" s="12">
        <v>77398.89</v>
      </c>
      <c r="R293" s="4" t="s">
        <v>16</v>
      </c>
      <c r="S293" s="4" t="s">
        <v>16</v>
      </c>
      <c r="T293" s="4" t="s">
        <v>16</v>
      </c>
    </row>
    <row r="294" spans="1:20" ht="11.1" customHeight="1" x14ac:dyDescent="0.2">
      <c r="A294" s="3" t="s">
        <v>17</v>
      </c>
      <c r="B294" s="3" t="s">
        <v>745</v>
      </c>
      <c r="C294" s="3" t="s">
        <v>329</v>
      </c>
      <c r="D294" s="3" t="s">
        <v>280</v>
      </c>
      <c r="E294" s="3" t="s">
        <v>281</v>
      </c>
      <c r="F294" s="3" t="s">
        <v>154</v>
      </c>
      <c r="G294" s="16" t="s">
        <v>1536</v>
      </c>
      <c r="H294" s="3" t="s">
        <v>742</v>
      </c>
      <c r="I294" s="3" t="s">
        <v>283</v>
      </c>
      <c r="J294" s="3" t="s">
        <v>330</v>
      </c>
      <c r="K294" s="12">
        <v>16000</v>
      </c>
      <c r="L294" s="12">
        <v>259.8</v>
      </c>
      <c r="M294" s="12">
        <v>0</v>
      </c>
      <c r="N294" s="12">
        <v>550.91</v>
      </c>
      <c r="O294" s="12">
        <v>9790.43</v>
      </c>
      <c r="P294" s="12">
        <v>105.11</v>
      </c>
      <c r="Q294" s="12">
        <v>10909.41</v>
      </c>
      <c r="R294" s="4" t="s">
        <v>16</v>
      </c>
      <c r="S294" s="4" t="s">
        <v>16</v>
      </c>
      <c r="T294" s="4" t="s">
        <v>16</v>
      </c>
    </row>
    <row r="295" spans="1:20" ht="11.1" customHeight="1" x14ac:dyDescent="0.2">
      <c r="A295" s="3" t="s">
        <v>17</v>
      </c>
      <c r="B295" s="3" t="s">
        <v>746</v>
      </c>
      <c r="C295" s="3" t="s">
        <v>310</v>
      </c>
      <c r="D295" s="3" t="s">
        <v>280</v>
      </c>
      <c r="E295" s="3" t="s">
        <v>281</v>
      </c>
      <c r="F295" s="3" t="s">
        <v>154</v>
      </c>
      <c r="G295" s="16" t="s">
        <v>1536</v>
      </c>
      <c r="H295" s="3" t="s">
        <v>742</v>
      </c>
      <c r="I295" s="3" t="s">
        <v>283</v>
      </c>
      <c r="J295" s="3" t="s">
        <v>311</v>
      </c>
      <c r="K295" s="12">
        <v>4335</v>
      </c>
      <c r="L295" s="12">
        <v>0</v>
      </c>
      <c r="M295" s="12">
        <v>0</v>
      </c>
      <c r="N295" s="12">
        <v>0</v>
      </c>
      <c r="O295" s="12">
        <v>4335</v>
      </c>
      <c r="P295" s="12">
        <v>0</v>
      </c>
      <c r="Q295" s="12">
        <v>4335</v>
      </c>
      <c r="R295" s="4" t="s">
        <v>16</v>
      </c>
      <c r="S295" s="4" t="s">
        <v>16</v>
      </c>
      <c r="T295" s="4" t="s">
        <v>16</v>
      </c>
    </row>
    <row r="296" spans="1:20" ht="11.1" customHeight="1" x14ac:dyDescent="0.2">
      <c r="A296" s="3" t="s">
        <v>17</v>
      </c>
      <c r="B296" s="3" t="s">
        <v>747</v>
      </c>
      <c r="C296" s="3" t="s">
        <v>446</v>
      </c>
      <c r="D296" s="3" t="s">
        <v>280</v>
      </c>
      <c r="E296" s="3" t="s">
        <v>281</v>
      </c>
      <c r="F296" s="3" t="s">
        <v>154</v>
      </c>
      <c r="G296" s="16" t="s">
        <v>1536</v>
      </c>
      <c r="H296" s="3" t="s">
        <v>742</v>
      </c>
      <c r="I296" s="3" t="s">
        <v>283</v>
      </c>
      <c r="J296" s="3" t="s">
        <v>447</v>
      </c>
      <c r="K296" s="12">
        <v>835.2</v>
      </c>
      <c r="L296" s="12">
        <v>188.8</v>
      </c>
      <c r="M296" s="12">
        <v>0</v>
      </c>
      <c r="N296" s="12">
        <v>192</v>
      </c>
      <c r="O296" s="12">
        <v>835.2</v>
      </c>
      <c r="P296" s="12">
        <v>382.4</v>
      </c>
      <c r="Q296" s="12">
        <v>990.2</v>
      </c>
      <c r="R296" s="4" t="s">
        <v>16</v>
      </c>
      <c r="S296" s="4" t="s">
        <v>16</v>
      </c>
      <c r="T296" s="4" t="s">
        <v>16</v>
      </c>
    </row>
    <row r="297" spans="1:20" ht="11.1" customHeight="1" x14ac:dyDescent="0.2">
      <c r="A297" s="3" t="s">
        <v>17</v>
      </c>
      <c r="B297" s="3" t="s">
        <v>748</v>
      </c>
      <c r="C297" s="3" t="s">
        <v>552</v>
      </c>
      <c r="D297" s="3" t="s">
        <v>280</v>
      </c>
      <c r="E297" s="3" t="s">
        <v>281</v>
      </c>
      <c r="F297" s="3" t="s">
        <v>154</v>
      </c>
      <c r="G297" s="16" t="s">
        <v>1536</v>
      </c>
      <c r="H297" s="3" t="s">
        <v>742</v>
      </c>
      <c r="I297" s="3" t="s">
        <v>283</v>
      </c>
      <c r="J297" s="3" t="s">
        <v>553</v>
      </c>
      <c r="K297" s="12">
        <v>0</v>
      </c>
      <c r="L297" s="12">
        <v>0</v>
      </c>
      <c r="M297" s="12">
        <v>0</v>
      </c>
      <c r="N297" s="12">
        <v>0</v>
      </c>
      <c r="O297" s="12">
        <v>0</v>
      </c>
      <c r="P297" s="12">
        <v>0</v>
      </c>
      <c r="Q297" s="12">
        <v>0</v>
      </c>
      <c r="R297" s="4" t="s">
        <v>16</v>
      </c>
      <c r="S297" s="4" t="s">
        <v>16</v>
      </c>
      <c r="T297" s="4" t="s">
        <v>16</v>
      </c>
    </row>
    <row r="298" spans="1:20" ht="11.1" customHeight="1" x14ac:dyDescent="0.2">
      <c r="A298" s="3" t="s">
        <v>17</v>
      </c>
      <c r="B298" s="3" t="s">
        <v>749</v>
      </c>
      <c r="C298" s="3" t="s">
        <v>333</v>
      </c>
      <c r="D298" s="3" t="s">
        <v>280</v>
      </c>
      <c r="E298" s="3" t="s">
        <v>281</v>
      </c>
      <c r="F298" s="3" t="s">
        <v>154</v>
      </c>
      <c r="G298" s="16" t="s">
        <v>1536</v>
      </c>
      <c r="H298" s="3" t="s">
        <v>742</v>
      </c>
      <c r="I298" s="3" t="s">
        <v>334</v>
      </c>
      <c r="J298" s="3" t="s">
        <v>335</v>
      </c>
      <c r="K298" s="12">
        <v>14450</v>
      </c>
      <c r="L298" s="12">
        <v>0</v>
      </c>
      <c r="M298" s="12">
        <v>4652.45</v>
      </c>
      <c r="N298" s="12">
        <v>0</v>
      </c>
      <c r="O298" s="12">
        <v>18562.96</v>
      </c>
      <c r="P298" s="12">
        <v>0</v>
      </c>
      <c r="Q298" s="12">
        <v>8334.5499999999993</v>
      </c>
      <c r="R298" s="4" t="s">
        <v>16</v>
      </c>
      <c r="S298" s="4" t="s">
        <v>16</v>
      </c>
      <c r="T298" s="4" t="s">
        <v>16</v>
      </c>
    </row>
    <row r="299" spans="1:20" ht="11.1" customHeight="1" x14ac:dyDescent="0.2">
      <c r="A299" s="3" t="s">
        <v>17</v>
      </c>
      <c r="B299" s="3" t="s">
        <v>750</v>
      </c>
      <c r="C299" s="3" t="s">
        <v>598</v>
      </c>
      <c r="D299" s="3" t="s">
        <v>280</v>
      </c>
      <c r="E299" s="3" t="s">
        <v>281</v>
      </c>
      <c r="F299" s="3" t="s">
        <v>154</v>
      </c>
      <c r="G299" s="16" t="s">
        <v>1536</v>
      </c>
      <c r="H299" s="3" t="s">
        <v>742</v>
      </c>
      <c r="I299" s="3" t="s">
        <v>334</v>
      </c>
      <c r="J299" s="3" t="s">
        <v>557</v>
      </c>
      <c r="K299" s="12">
        <v>3695</v>
      </c>
      <c r="L299" s="12">
        <v>0</v>
      </c>
      <c r="M299" s="12">
        <v>1274</v>
      </c>
      <c r="N299" s="12">
        <v>191.58</v>
      </c>
      <c r="O299" s="12">
        <v>2602.6799999999998</v>
      </c>
      <c r="P299" s="12">
        <v>622.24</v>
      </c>
      <c r="Q299" s="12">
        <v>6310.24</v>
      </c>
      <c r="R299" s="4" t="s">
        <v>16</v>
      </c>
      <c r="S299" s="4" t="s">
        <v>16</v>
      </c>
      <c r="T299" s="4" t="s">
        <v>16</v>
      </c>
    </row>
    <row r="300" spans="1:20" ht="11.1" customHeight="1" x14ac:dyDescent="0.2">
      <c r="A300" s="3" t="s">
        <v>17</v>
      </c>
      <c r="B300" s="3" t="s">
        <v>751</v>
      </c>
      <c r="C300" s="3" t="s">
        <v>752</v>
      </c>
      <c r="D300" s="3" t="s">
        <v>280</v>
      </c>
      <c r="E300" s="3" t="s">
        <v>281</v>
      </c>
      <c r="F300" s="3" t="s">
        <v>154</v>
      </c>
      <c r="G300" s="16" t="s">
        <v>1536</v>
      </c>
      <c r="H300" s="3" t="s">
        <v>742</v>
      </c>
      <c r="I300" s="3" t="s">
        <v>334</v>
      </c>
      <c r="J300" s="3" t="s">
        <v>560</v>
      </c>
      <c r="K300" s="12">
        <v>0</v>
      </c>
      <c r="L300" s="12">
        <v>0</v>
      </c>
      <c r="M300" s="12">
        <v>0</v>
      </c>
      <c r="N300" s="12">
        <v>0</v>
      </c>
      <c r="O300" s="12">
        <v>0</v>
      </c>
      <c r="P300" s="12">
        <v>0</v>
      </c>
      <c r="Q300" s="12">
        <v>0</v>
      </c>
      <c r="R300" s="4" t="s">
        <v>16</v>
      </c>
      <c r="S300" s="4" t="s">
        <v>16</v>
      </c>
      <c r="T300" s="4" t="s">
        <v>16</v>
      </c>
    </row>
    <row r="301" spans="1:20" ht="11.1" customHeight="1" x14ac:dyDescent="0.2">
      <c r="A301" s="3" t="s">
        <v>17</v>
      </c>
      <c r="B301" s="3" t="s">
        <v>753</v>
      </c>
      <c r="C301" s="3" t="s">
        <v>399</v>
      </c>
      <c r="D301" s="3" t="s">
        <v>280</v>
      </c>
      <c r="E301" s="3" t="s">
        <v>281</v>
      </c>
      <c r="F301" s="3" t="s">
        <v>154</v>
      </c>
      <c r="G301" s="16" t="s">
        <v>1536</v>
      </c>
      <c r="H301" s="3" t="s">
        <v>742</v>
      </c>
      <c r="I301" s="3" t="s">
        <v>287</v>
      </c>
      <c r="J301" s="3" t="s">
        <v>400</v>
      </c>
      <c r="K301" s="12">
        <v>15065</v>
      </c>
      <c r="L301" s="12">
        <v>1235.1300000000001</v>
      </c>
      <c r="M301" s="12">
        <v>0</v>
      </c>
      <c r="N301" s="12">
        <v>1875.92</v>
      </c>
      <c r="O301" s="12">
        <v>12763.44</v>
      </c>
      <c r="P301" s="12">
        <v>1605.33</v>
      </c>
      <c r="Q301" s="12">
        <v>10032</v>
      </c>
      <c r="R301" s="4" t="s">
        <v>16</v>
      </c>
      <c r="S301" s="4" t="s">
        <v>16</v>
      </c>
      <c r="T301" s="4" t="s">
        <v>16</v>
      </c>
    </row>
    <row r="302" spans="1:20" ht="11.1" customHeight="1" x14ac:dyDescent="0.2">
      <c r="A302" s="3" t="s">
        <v>17</v>
      </c>
      <c r="B302" s="3" t="s">
        <v>754</v>
      </c>
      <c r="C302" s="3" t="s">
        <v>601</v>
      </c>
      <c r="D302" s="3" t="s">
        <v>280</v>
      </c>
      <c r="E302" s="3" t="s">
        <v>281</v>
      </c>
      <c r="F302" s="3" t="s">
        <v>154</v>
      </c>
      <c r="G302" s="16" t="s">
        <v>1536</v>
      </c>
      <c r="H302" s="3" t="s">
        <v>742</v>
      </c>
      <c r="I302" s="3" t="s">
        <v>287</v>
      </c>
      <c r="J302" s="3" t="s">
        <v>602</v>
      </c>
      <c r="K302" s="12">
        <v>0</v>
      </c>
      <c r="L302" s="12">
        <v>0</v>
      </c>
      <c r="M302" s="12">
        <v>0</v>
      </c>
      <c r="N302" s="12">
        <v>0</v>
      </c>
      <c r="O302" s="12">
        <v>0</v>
      </c>
      <c r="P302" s="12">
        <v>0</v>
      </c>
      <c r="Q302" s="12">
        <v>0</v>
      </c>
      <c r="R302" s="4" t="s">
        <v>16</v>
      </c>
      <c r="S302" s="4" t="s">
        <v>16</v>
      </c>
      <c r="T302" s="4" t="s">
        <v>16</v>
      </c>
    </row>
    <row r="303" spans="1:20" ht="11.1" customHeight="1" x14ac:dyDescent="0.2">
      <c r="A303" s="3" t="s">
        <v>17</v>
      </c>
      <c r="B303" s="3" t="s">
        <v>755</v>
      </c>
      <c r="C303" s="3" t="s">
        <v>756</v>
      </c>
      <c r="D303" s="3" t="s">
        <v>280</v>
      </c>
      <c r="E303" s="3" t="s">
        <v>281</v>
      </c>
      <c r="F303" s="3" t="s">
        <v>154</v>
      </c>
      <c r="G303" s="16" t="s">
        <v>1536</v>
      </c>
      <c r="H303" s="3" t="s">
        <v>742</v>
      </c>
      <c r="I303" s="3" t="s">
        <v>287</v>
      </c>
      <c r="J303" s="3" t="s">
        <v>564</v>
      </c>
      <c r="K303" s="12">
        <v>0</v>
      </c>
      <c r="L303" s="12">
        <v>0</v>
      </c>
      <c r="M303" s="12">
        <v>0</v>
      </c>
      <c r="N303" s="12">
        <v>0</v>
      </c>
      <c r="O303" s="12">
        <v>0</v>
      </c>
      <c r="P303" s="12">
        <v>0</v>
      </c>
      <c r="Q303" s="12">
        <v>1610</v>
      </c>
      <c r="R303" s="4" t="s">
        <v>16</v>
      </c>
      <c r="S303" s="4" t="s">
        <v>16</v>
      </c>
      <c r="T303" s="4" t="s">
        <v>16</v>
      </c>
    </row>
    <row r="304" spans="1:20" ht="11.1" customHeight="1" x14ac:dyDescent="0.2">
      <c r="A304" s="3" t="s">
        <v>17</v>
      </c>
      <c r="B304" s="3" t="s">
        <v>757</v>
      </c>
      <c r="C304" s="3" t="s">
        <v>758</v>
      </c>
      <c r="D304" s="3" t="s">
        <v>280</v>
      </c>
      <c r="E304" s="3" t="s">
        <v>281</v>
      </c>
      <c r="F304" s="3" t="s">
        <v>154</v>
      </c>
      <c r="G304" s="16" t="s">
        <v>1536</v>
      </c>
      <c r="H304" s="3" t="s">
        <v>742</v>
      </c>
      <c r="I304" s="3" t="s">
        <v>287</v>
      </c>
      <c r="J304" s="3" t="s">
        <v>706</v>
      </c>
      <c r="K304" s="12">
        <v>0</v>
      </c>
      <c r="L304" s="12">
        <v>0</v>
      </c>
      <c r="M304" s="12">
        <v>0</v>
      </c>
      <c r="N304" s="12">
        <v>0</v>
      </c>
      <c r="O304" s="12">
        <v>2263.02</v>
      </c>
      <c r="P304" s="12">
        <v>0</v>
      </c>
      <c r="Q304" s="12">
        <v>4015.26</v>
      </c>
      <c r="R304" s="4" t="s">
        <v>16</v>
      </c>
      <c r="S304" s="4" t="s">
        <v>16</v>
      </c>
      <c r="T304" s="4" t="s">
        <v>16</v>
      </c>
    </row>
    <row r="305" spans="1:20" ht="11.1" customHeight="1" x14ac:dyDescent="0.2">
      <c r="A305" s="3" t="s">
        <v>17</v>
      </c>
      <c r="B305" s="3" t="s">
        <v>759</v>
      </c>
      <c r="C305" s="3" t="s">
        <v>760</v>
      </c>
      <c r="D305" s="3" t="s">
        <v>280</v>
      </c>
      <c r="E305" s="3" t="s">
        <v>281</v>
      </c>
      <c r="F305" s="3" t="s">
        <v>154</v>
      </c>
      <c r="G305" s="16" t="s">
        <v>1536</v>
      </c>
      <c r="H305" s="3" t="s">
        <v>742</v>
      </c>
      <c r="I305" s="3" t="s">
        <v>287</v>
      </c>
      <c r="J305" s="3" t="s">
        <v>761</v>
      </c>
      <c r="K305" s="12">
        <v>0</v>
      </c>
      <c r="L305" s="12">
        <v>0</v>
      </c>
      <c r="M305" s="12">
        <v>0</v>
      </c>
      <c r="N305" s="12">
        <v>0</v>
      </c>
      <c r="O305" s="12">
        <v>495</v>
      </c>
      <c r="P305" s="12">
        <v>0</v>
      </c>
      <c r="Q305" s="12">
        <v>0</v>
      </c>
      <c r="R305" s="4" t="s">
        <v>16</v>
      </c>
      <c r="S305" s="4" t="s">
        <v>16</v>
      </c>
      <c r="T305" s="4" t="s">
        <v>16</v>
      </c>
    </row>
    <row r="306" spans="1:20" ht="11.1" customHeight="1" x14ac:dyDescent="0.2">
      <c r="A306" s="3" t="s">
        <v>17</v>
      </c>
      <c r="B306" s="3" t="s">
        <v>762</v>
      </c>
      <c r="C306" s="3" t="s">
        <v>763</v>
      </c>
      <c r="D306" s="3" t="s">
        <v>280</v>
      </c>
      <c r="E306" s="3" t="s">
        <v>281</v>
      </c>
      <c r="F306" s="3" t="s">
        <v>154</v>
      </c>
      <c r="G306" s="16" t="s">
        <v>1536</v>
      </c>
      <c r="H306" s="3" t="s">
        <v>742</v>
      </c>
      <c r="I306" s="3" t="s">
        <v>287</v>
      </c>
      <c r="J306" s="3" t="s">
        <v>764</v>
      </c>
      <c r="K306" s="12">
        <v>0</v>
      </c>
      <c r="L306" s="12">
        <v>0</v>
      </c>
      <c r="M306" s="12">
        <v>0</v>
      </c>
      <c r="N306" s="12">
        <v>0</v>
      </c>
      <c r="O306" s="12">
        <v>1052.44</v>
      </c>
      <c r="P306" s="12">
        <v>0</v>
      </c>
      <c r="Q306" s="12">
        <v>0</v>
      </c>
      <c r="R306" s="4" t="s">
        <v>16</v>
      </c>
      <c r="S306" s="4" t="s">
        <v>16</v>
      </c>
      <c r="T306" s="4" t="s">
        <v>16</v>
      </c>
    </row>
    <row r="307" spans="1:20" ht="11.1" customHeight="1" x14ac:dyDescent="0.2">
      <c r="A307" s="3" t="s">
        <v>17</v>
      </c>
      <c r="B307" s="3" t="s">
        <v>765</v>
      </c>
      <c r="C307" s="3" t="s">
        <v>349</v>
      </c>
      <c r="D307" s="3" t="s">
        <v>280</v>
      </c>
      <c r="E307" s="3" t="s">
        <v>281</v>
      </c>
      <c r="F307" s="3" t="s">
        <v>154</v>
      </c>
      <c r="G307" s="16" t="s">
        <v>1536</v>
      </c>
      <c r="H307" s="3" t="s">
        <v>742</v>
      </c>
      <c r="I307" s="3" t="s">
        <v>287</v>
      </c>
      <c r="J307" s="3" t="s">
        <v>350</v>
      </c>
      <c r="K307" s="12">
        <v>16000</v>
      </c>
      <c r="L307" s="12">
        <v>2695.19</v>
      </c>
      <c r="M307" s="12">
        <v>1678.26</v>
      </c>
      <c r="N307" s="12">
        <v>4245.8599999999997</v>
      </c>
      <c r="O307" s="12">
        <v>14665.36</v>
      </c>
      <c r="P307" s="12">
        <v>904.92</v>
      </c>
      <c r="Q307" s="12">
        <v>10738.21</v>
      </c>
      <c r="R307" s="4" t="s">
        <v>16</v>
      </c>
      <c r="S307" s="4" t="s">
        <v>16</v>
      </c>
      <c r="T307" s="4" t="s">
        <v>16</v>
      </c>
    </row>
    <row r="308" spans="1:20" ht="11.1" customHeight="1" x14ac:dyDescent="0.2">
      <c r="A308" s="3" t="s">
        <v>17</v>
      </c>
      <c r="B308" s="3" t="s">
        <v>766</v>
      </c>
      <c r="C308" s="3" t="s">
        <v>404</v>
      </c>
      <c r="D308" s="3" t="s">
        <v>280</v>
      </c>
      <c r="E308" s="3" t="s">
        <v>281</v>
      </c>
      <c r="F308" s="3" t="s">
        <v>154</v>
      </c>
      <c r="G308" s="16" t="s">
        <v>1536</v>
      </c>
      <c r="H308" s="3" t="s">
        <v>742</v>
      </c>
      <c r="I308" s="3" t="s">
        <v>287</v>
      </c>
      <c r="J308" s="3" t="s">
        <v>405</v>
      </c>
      <c r="K308" s="12">
        <v>13250</v>
      </c>
      <c r="L308" s="12">
        <v>1431.2</v>
      </c>
      <c r="M308" s="12">
        <v>55.96</v>
      </c>
      <c r="N308" s="12">
        <v>1.85</v>
      </c>
      <c r="O308" s="12">
        <v>8716.14</v>
      </c>
      <c r="P308" s="12">
        <v>517.04</v>
      </c>
      <c r="Q308" s="12">
        <v>20773.21</v>
      </c>
      <c r="R308" s="4" t="s">
        <v>16</v>
      </c>
      <c r="S308" s="4" t="s">
        <v>16</v>
      </c>
      <c r="T308" s="4" t="s">
        <v>16</v>
      </c>
    </row>
    <row r="309" spans="1:20" ht="11.1" customHeight="1" x14ac:dyDescent="0.2">
      <c r="A309" s="3" t="s">
        <v>17</v>
      </c>
      <c r="B309" s="3" t="s">
        <v>767</v>
      </c>
      <c r="C309" s="3" t="s">
        <v>407</v>
      </c>
      <c r="D309" s="3" t="s">
        <v>280</v>
      </c>
      <c r="E309" s="3" t="s">
        <v>281</v>
      </c>
      <c r="F309" s="3" t="s">
        <v>154</v>
      </c>
      <c r="G309" s="16" t="s">
        <v>1536</v>
      </c>
      <c r="H309" s="3" t="s">
        <v>742</v>
      </c>
      <c r="I309" s="3" t="s">
        <v>287</v>
      </c>
      <c r="J309" s="3" t="s">
        <v>408</v>
      </c>
      <c r="K309" s="12">
        <v>0</v>
      </c>
      <c r="L309" s="12">
        <v>0</v>
      </c>
      <c r="M309" s="12">
        <v>0</v>
      </c>
      <c r="N309" s="12">
        <v>0</v>
      </c>
      <c r="O309" s="12">
        <v>0</v>
      </c>
      <c r="P309" s="12">
        <v>0</v>
      </c>
      <c r="Q309" s="12">
        <v>0</v>
      </c>
      <c r="R309" s="4" t="s">
        <v>16</v>
      </c>
      <c r="S309" s="4" t="s">
        <v>16</v>
      </c>
      <c r="T309" s="4" t="s">
        <v>16</v>
      </c>
    </row>
    <row r="310" spans="1:20" ht="11.1" customHeight="1" x14ac:dyDescent="0.2">
      <c r="A310" s="3" t="s">
        <v>17</v>
      </c>
      <c r="B310" s="3" t="s">
        <v>768</v>
      </c>
      <c r="C310" s="3" t="s">
        <v>769</v>
      </c>
      <c r="D310" s="3" t="s">
        <v>280</v>
      </c>
      <c r="E310" s="3" t="s">
        <v>281</v>
      </c>
      <c r="F310" s="3" t="s">
        <v>154</v>
      </c>
      <c r="G310" s="16" t="s">
        <v>1536</v>
      </c>
      <c r="H310" s="3" t="s">
        <v>742</v>
      </c>
      <c r="I310" s="3" t="s">
        <v>287</v>
      </c>
      <c r="J310" s="3" t="s">
        <v>770</v>
      </c>
      <c r="K310" s="12">
        <v>37265</v>
      </c>
      <c r="L310" s="12">
        <v>19.920000000000002</v>
      </c>
      <c r="M310" s="12">
        <v>13939.35</v>
      </c>
      <c r="N310" s="12">
        <v>0</v>
      </c>
      <c r="O310" s="12">
        <v>34947.870000000003</v>
      </c>
      <c r="P310" s="12">
        <v>34.979999999999997</v>
      </c>
      <c r="Q310" s="12">
        <v>36036.080000000002</v>
      </c>
      <c r="R310" s="4" t="s">
        <v>16</v>
      </c>
      <c r="S310" s="4" t="s">
        <v>16</v>
      </c>
      <c r="T310" s="4" t="s">
        <v>16</v>
      </c>
    </row>
    <row r="311" spans="1:20" ht="11.1" customHeight="1" x14ac:dyDescent="0.2">
      <c r="A311" s="3" t="s">
        <v>17</v>
      </c>
      <c r="B311" s="3" t="s">
        <v>771</v>
      </c>
      <c r="C311" s="3" t="s">
        <v>286</v>
      </c>
      <c r="D311" s="3" t="s">
        <v>280</v>
      </c>
      <c r="E311" s="3" t="s">
        <v>281</v>
      </c>
      <c r="F311" s="3" t="s">
        <v>154</v>
      </c>
      <c r="G311" s="16" t="s">
        <v>1536</v>
      </c>
      <c r="H311" s="3" t="s">
        <v>742</v>
      </c>
      <c r="I311" s="3" t="s">
        <v>287</v>
      </c>
      <c r="J311" s="3" t="s">
        <v>288</v>
      </c>
      <c r="K311" s="12">
        <v>0</v>
      </c>
      <c r="L311" s="12">
        <v>0</v>
      </c>
      <c r="M311" s="12">
        <v>0</v>
      </c>
      <c r="N311" s="12">
        <v>0</v>
      </c>
      <c r="O311" s="12">
        <v>0</v>
      </c>
      <c r="P311" s="12">
        <v>0</v>
      </c>
      <c r="Q311" s="12">
        <v>0</v>
      </c>
      <c r="R311" s="4" t="s">
        <v>16</v>
      </c>
      <c r="S311" s="4" t="s">
        <v>16</v>
      </c>
      <c r="T311" s="4" t="s">
        <v>16</v>
      </c>
    </row>
    <row r="312" spans="1:20" ht="11.1" customHeight="1" x14ac:dyDescent="0.2">
      <c r="A312" s="3" t="s">
        <v>17</v>
      </c>
      <c r="B312" s="3" t="s">
        <v>772</v>
      </c>
      <c r="C312" s="3" t="s">
        <v>411</v>
      </c>
      <c r="D312" s="3" t="s">
        <v>280</v>
      </c>
      <c r="E312" s="3" t="s">
        <v>281</v>
      </c>
      <c r="F312" s="3" t="s">
        <v>154</v>
      </c>
      <c r="G312" s="16" t="s">
        <v>1536</v>
      </c>
      <c r="H312" s="3" t="s">
        <v>742</v>
      </c>
      <c r="I312" s="3" t="s">
        <v>287</v>
      </c>
      <c r="J312" s="3" t="s">
        <v>412</v>
      </c>
      <c r="K312" s="12">
        <v>14500</v>
      </c>
      <c r="L312" s="12">
        <v>3560.18</v>
      </c>
      <c r="M312" s="12">
        <v>0</v>
      </c>
      <c r="N312" s="12">
        <v>3061.16</v>
      </c>
      <c r="O312" s="12">
        <v>12971.63</v>
      </c>
      <c r="P312" s="12">
        <v>3213.85</v>
      </c>
      <c r="Q312" s="12">
        <v>14105.79</v>
      </c>
      <c r="R312" s="4" t="s">
        <v>16</v>
      </c>
      <c r="S312" s="4" t="s">
        <v>16</v>
      </c>
      <c r="T312" s="4" t="s">
        <v>16</v>
      </c>
    </row>
    <row r="313" spans="1:20" ht="11.1" customHeight="1" x14ac:dyDescent="0.2">
      <c r="A313" s="3" t="s">
        <v>17</v>
      </c>
      <c r="B313" s="3" t="s">
        <v>773</v>
      </c>
      <c r="C313" s="3" t="s">
        <v>314</v>
      </c>
      <c r="D313" s="3" t="s">
        <v>280</v>
      </c>
      <c r="E313" s="3" t="s">
        <v>281</v>
      </c>
      <c r="F313" s="3" t="s">
        <v>154</v>
      </c>
      <c r="G313" s="16" t="s">
        <v>1536</v>
      </c>
      <c r="H313" s="3" t="s">
        <v>742</v>
      </c>
      <c r="I313" s="3" t="s">
        <v>287</v>
      </c>
      <c r="J313" s="3" t="s">
        <v>291</v>
      </c>
      <c r="K313" s="12">
        <v>1800</v>
      </c>
      <c r="L313" s="12">
        <v>75</v>
      </c>
      <c r="M313" s="12">
        <v>0</v>
      </c>
      <c r="N313" s="12">
        <v>75</v>
      </c>
      <c r="O313" s="12">
        <v>300</v>
      </c>
      <c r="P313" s="12">
        <v>399.3</v>
      </c>
      <c r="Q313" s="12">
        <v>1591.58</v>
      </c>
      <c r="R313" s="4" t="s">
        <v>16</v>
      </c>
      <c r="S313" s="4" t="s">
        <v>16</v>
      </c>
      <c r="T313" s="4" t="s">
        <v>16</v>
      </c>
    </row>
    <row r="314" spans="1:20" ht="11.1" customHeight="1" x14ac:dyDescent="0.2">
      <c r="A314" s="3" t="s">
        <v>17</v>
      </c>
      <c r="B314" s="3" t="s">
        <v>774</v>
      </c>
      <c r="C314" s="3" t="s">
        <v>293</v>
      </c>
      <c r="D314" s="3" t="s">
        <v>280</v>
      </c>
      <c r="E314" s="3" t="s">
        <v>281</v>
      </c>
      <c r="F314" s="3" t="s">
        <v>154</v>
      </c>
      <c r="G314" s="16" t="s">
        <v>1536</v>
      </c>
      <c r="H314" s="3" t="s">
        <v>742</v>
      </c>
      <c r="I314" s="3" t="s">
        <v>287</v>
      </c>
      <c r="J314" s="3" t="s">
        <v>294</v>
      </c>
      <c r="K314" s="12">
        <v>11000</v>
      </c>
      <c r="L314" s="12">
        <v>630</v>
      </c>
      <c r="M314" s="12">
        <v>1110</v>
      </c>
      <c r="N314" s="12">
        <v>626.75</v>
      </c>
      <c r="O314" s="12">
        <v>10883.48</v>
      </c>
      <c r="P314" s="12">
        <v>1623.64</v>
      </c>
      <c r="Q314" s="12">
        <v>10191.34</v>
      </c>
      <c r="R314" s="4" t="s">
        <v>16</v>
      </c>
      <c r="S314" s="4" t="s">
        <v>16</v>
      </c>
      <c r="T314" s="4" t="s">
        <v>16</v>
      </c>
    </row>
    <row r="315" spans="1:20" ht="11.1" customHeight="1" x14ac:dyDescent="0.2">
      <c r="A315" s="3" t="s">
        <v>17</v>
      </c>
      <c r="B315" s="3" t="s">
        <v>775</v>
      </c>
      <c r="C315" s="3" t="s">
        <v>416</v>
      </c>
      <c r="D315" s="3" t="s">
        <v>280</v>
      </c>
      <c r="E315" s="3" t="s">
        <v>281</v>
      </c>
      <c r="F315" s="3" t="s">
        <v>154</v>
      </c>
      <c r="G315" s="16" t="s">
        <v>1536</v>
      </c>
      <c r="H315" s="3" t="s">
        <v>742</v>
      </c>
      <c r="I315" s="3" t="s">
        <v>287</v>
      </c>
      <c r="J315" s="3" t="s">
        <v>417</v>
      </c>
      <c r="K315" s="12">
        <v>7450</v>
      </c>
      <c r="L315" s="12">
        <v>2709.25</v>
      </c>
      <c r="M315" s="12">
        <v>671.1</v>
      </c>
      <c r="N315" s="12">
        <v>1650.67</v>
      </c>
      <c r="O315" s="12">
        <v>5287.13</v>
      </c>
      <c r="P315" s="12">
        <v>2403.27</v>
      </c>
      <c r="Q315" s="12">
        <v>10253.15</v>
      </c>
      <c r="R315" s="4" t="s">
        <v>16</v>
      </c>
      <c r="S315" s="4" t="s">
        <v>16</v>
      </c>
      <c r="T315" s="4" t="s">
        <v>16</v>
      </c>
    </row>
    <row r="316" spans="1:20" ht="11.1" customHeight="1" x14ac:dyDescent="0.2">
      <c r="A316" s="3" t="s">
        <v>17</v>
      </c>
      <c r="B316" s="3" t="s">
        <v>776</v>
      </c>
      <c r="C316" s="3" t="s">
        <v>419</v>
      </c>
      <c r="D316" s="3" t="s">
        <v>280</v>
      </c>
      <c r="E316" s="3" t="s">
        <v>281</v>
      </c>
      <c r="F316" s="3" t="s">
        <v>154</v>
      </c>
      <c r="G316" s="16" t="s">
        <v>1536</v>
      </c>
      <c r="H316" s="3" t="s">
        <v>742</v>
      </c>
      <c r="I316" s="3" t="s">
        <v>287</v>
      </c>
      <c r="J316" s="3" t="s">
        <v>420</v>
      </c>
      <c r="K316" s="12">
        <v>8570</v>
      </c>
      <c r="L316" s="12">
        <v>1214.94</v>
      </c>
      <c r="M316" s="12">
        <v>108.35</v>
      </c>
      <c r="N316" s="12">
        <v>1918.29</v>
      </c>
      <c r="O316" s="12">
        <v>6355.68</v>
      </c>
      <c r="P316" s="12">
        <v>611.32000000000005</v>
      </c>
      <c r="Q316" s="12">
        <v>8380.2900000000009</v>
      </c>
      <c r="R316" s="4" t="s">
        <v>16</v>
      </c>
      <c r="S316" s="4" t="s">
        <v>16</v>
      </c>
      <c r="T316" s="4" t="s">
        <v>16</v>
      </c>
    </row>
    <row r="317" spans="1:20" ht="11.1" customHeight="1" x14ac:dyDescent="0.2">
      <c r="A317" s="3" t="s">
        <v>17</v>
      </c>
      <c r="B317" s="3" t="s">
        <v>777</v>
      </c>
      <c r="C317" s="3" t="s">
        <v>340</v>
      </c>
      <c r="D317" s="3" t="s">
        <v>280</v>
      </c>
      <c r="E317" s="3" t="s">
        <v>281</v>
      </c>
      <c r="F317" s="3" t="s">
        <v>154</v>
      </c>
      <c r="G317" s="16" t="s">
        <v>1536</v>
      </c>
      <c r="H317" s="3" t="s">
        <v>742</v>
      </c>
      <c r="I317" s="3" t="s">
        <v>287</v>
      </c>
      <c r="J317" s="3" t="s">
        <v>341</v>
      </c>
      <c r="K317" s="12">
        <v>1000</v>
      </c>
      <c r="L317" s="12">
        <v>0</v>
      </c>
      <c r="M317" s="12">
        <v>0</v>
      </c>
      <c r="N317" s="12">
        <v>0</v>
      </c>
      <c r="O317" s="12">
        <v>230</v>
      </c>
      <c r="P317" s="12">
        <v>0</v>
      </c>
      <c r="Q317" s="12">
        <v>0</v>
      </c>
      <c r="R317" s="4" t="s">
        <v>16</v>
      </c>
      <c r="S317" s="4" t="s">
        <v>16</v>
      </c>
      <c r="T317" s="4" t="s">
        <v>16</v>
      </c>
    </row>
    <row r="318" spans="1:20" ht="11.1" customHeight="1" x14ac:dyDescent="0.2">
      <c r="A318" s="3" t="s">
        <v>17</v>
      </c>
      <c r="B318" s="3" t="s">
        <v>778</v>
      </c>
      <c r="C318" s="3" t="s">
        <v>296</v>
      </c>
      <c r="D318" s="3" t="s">
        <v>280</v>
      </c>
      <c r="E318" s="3" t="s">
        <v>281</v>
      </c>
      <c r="F318" s="3" t="s">
        <v>154</v>
      </c>
      <c r="G318" s="16" t="s">
        <v>1536</v>
      </c>
      <c r="H318" s="3" t="s">
        <v>742</v>
      </c>
      <c r="I318" s="3" t="s">
        <v>287</v>
      </c>
      <c r="J318" s="3" t="s">
        <v>297</v>
      </c>
      <c r="K318" s="12">
        <v>6000</v>
      </c>
      <c r="L318" s="12">
        <v>517.70000000000005</v>
      </c>
      <c r="M318" s="12">
        <v>0</v>
      </c>
      <c r="N318" s="12">
        <v>655.23</v>
      </c>
      <c r="O318" s="12">
        <v>5553.18</v>
      </c>
      <c r="P318" s="12">
        <v>360</v>
      </c>
      <c r="Q318" s="12">
        <v>3243.1</v>
      </c>
      <c r="R318" s="4" t="s">
        <v>16</v>
      </c>
      <c r="S318" s="4" t="s">
        <v>16</v>
      </c>
      <c r="T318" s="4" t="s">
        <v>16</v>
      </c>
    </row>
    <row r="319" spans="1:20" ht="11.1" customHeight="1" x14ac:dyDescent="0.2">
      <c r="A319" s="3" t="s">
        <v>17</v>
      </c>
      <c r="B319" s="3" t="s">
        <v>779</v>
      </c>
      <c r="C319" s="3" t="s">
        <v>299</v>
      </c>
      <c r="D319" s="3" t="s">
        <v>280</v>
      </c>
      <c r="E319" s="3" t="s">
        <v>281</v>
      </c>
      <c r="F319" s="3" t="s">
        <v>154</v>
      </c>
      <c r="G319" s="16" t="s">
        <v>1536</v>
      </c>
      <c r="H319" s="3" t="s">
        <v>742</v>
      </c>
      <c r="I319" s="3" t="s">
        <v>287</v>
      </c>
      <c r="J319" s="3" t="s">
        <v>300</v>
      </c>
      <c r="K319" s="12">
        <v>320</v>
      </c>
      <c r="L319" s="12">
        <v>0</v>
      </c>
      <c r="M319" s="12">
        <v>0</v>
      </c>
      <c r="N319" s="12">
        <v>0</v>
      </c>
      <c r="O319" s="12">
        <v>48</v>
      </c>
      <c r="P319" s="12">
        <v>48</v>
      </c>
      <c r="Q319" s="12">
        <v>48</v>
      </c>
      <c r="R319" s="4" t="s">
        <v>16</v>
      </c>
      <c r="S319" s="4" t="s">
        <v>16</v>
      </c>
      <c r="T319" s="4" t="s">
        <v>16</v>
      </c>
    </row>
    <row r="320" spans="1:20" ht="11.1" customHeight="1" x14ac:dyDescent="0.2">
      <c r="A320" s="3" t="s">
        <v>17</v>
      </c>
      <c r="B320" s="3" t="s">
        <v>780</v>
      </c>
      <c r="C320" s="3" t="s">
        <v>302</v>
      </c>
      <c r="D320" s="3" t="s">
        <v>280</v>
      </c>
      <c r="E320" s="3" t="s">
        <v>281</v>
      </c>
      <c r="F320" s="3" t="s">
        <v>154</v>
      </c>
      <c r="G320" s="16" t="s">
        <v>1536</v>
      </c>
      <c r="H320" s="3" t="s">
        <v>742</v>
      </c>
      <c r="I320" s="3" t="s">
        <v>303</v>
      </c>
      <c r="J320" s="3" t="s">
        <v>304</v>
      </c>
      <c r="K320" s="12">
        <v>33701.39</v>
      </c>
      <c r="L320" s="12">
        <v>5490.42</v>
      </c>
      <c r="M320" s="12">
        <v>0</v>
      </c>
      <c r="N320" s="12">
        <v>5317.62</v>
      </c>
      <c r="O320" s="12">
        <v>30582.37</v>
      </c>
      <c r="P320" s="12">
        <v>4971.21</v>
      </c>
      <c r="Q320" s="12">
        <v>29150.16</v>
      </c>
      <c r="R320" s="4" t="s">
        <v>16</v>
      </c>
      <c r="S320" s="4" t="s">
        <v>16</v>
      </c>
      <c r="T320" s="4" t="s">
        <v>16</v>
      </c>
    </row>
    <row r="321" spans="1:20" ht="11.1" customHeight="1" x14ac:dyDescent="0.2">
      <c r="A321" s="3" t="s">
        <v>17</v>
      </c>
      <c r="B321" s="3" t="s">
        <v>781</v>
      </c>
      <c r="C321" s="3" t="s">
        <v>279</v>
      </c>
      <c r="D321" s="3" t="s">
        <v>280</v>
      </c>
      <c r="E321" s="3" t="s">
        <v>281</v>
      </c>
      <c r="F321" s="3" t="s">
        <v>154</v>
      </c>
      <c r="G321" s="16" t="s">
        <v>1537</v>
      </c>
      <c r="H321" s="3" t="s">
        <v>782</v>
      </c>
      <c r="I321" s="3" t="s">
        <v>283</v>
      </c>
      <c r="J321" s="3" t="s">
        <v>284</v>
      </c>
      <c r="K321" s="12">
        <v>8925</v>
      </c>
      <c r="L321" s="12">
        <v>2018.24</v>
      </c>
      <c r="M321" s="12">
        <v>0</v>
      </c>
      <c r="N321" s="12">
        <v>2169.36</v>
      </c>
      <c r="O321" s="12">
        <v>8549.33</v>
      </c>
      <c r="P321" s="12">
        <v>0</v>
      </c>
      <c r="Q321" s="12">
        <v>7217.16</v>
      </c>
      <c r="R321" s="4" t="s">
        <v>16</v>
      </c>
      <c r="S321" s="4" t="s">
        <v>16</v>
      </c>
      <c r="T321" s="4" t="s">
        <v>16</v>
      </c>
    </row>
    <row r="322" spans="1:20" ht="11.1" customHeight="1" x14ac:dyDescent="0.2">
      <c r="A322" s="3" t="s">
        <v>17</v>
      </c>
      <c r="B322" s="3" t="s">
        <v>783</v>
      </c>
      <c r="C322" s="3" t="s">
        <v>691</v>
      </c>
      <c r="D322" s="3" t="s">
        <v>280</v>
      </c>
      <c r="E322" s="3" t="s">
        <v>281</v>
      </c>
      <c r="F322" s="3" t="s">
        <v>154</v>
      </c>
      <c r="G322" s="16" t="s">
        <v>1537</v>
      </c>
      <c r="H322" s="3" t="s">
        <v>782</v>
      </c>
      <c r="I322" s="3" t="s">
        <v>283</v>
      </c>
      <c r="J322" s="3" t="s">
        <v>692</v>
      </c>
      <c r="K322" s="12">
        <v>91481.25</v>
      </c>
      <c r="L322" s="12">
        <v>0</v>
      </c>
      <c r="M322" s="12">
        <v>0</v>
      </c>
      <c r="N322" s="12">
        <v>0</v>
      </c>
      <c r="O322" s="12">
        <v>67165.25</v>
      </c>
      <c r="P322" s="12">
        <v>0</v>
      </c>
      <c r="Q322" s="12">
        <v>64392.93</v>
      </c>
      <c r="R322" s="4" t="s">
        <v>16</v>
      </c>
      <c r="S322" s="4" t="s">
        <v>16</v>
      </c>
      <c r="T322" s="4" t="s">
        <v>16</v>
      </c>
    </row>
    <row r="323" spans="1:20" ht="11.1" customHeight="1" x14ac:dyDescent="0.2">
      <c r="A323" s="3" t="s">
        <v>17</v>
      </c>
      <c r="B323" s="3" t="s">
        <v>784</v>
      </c>
      <c r="C323" s="3" t="s">
        <v>333</v>
      </c>
      <c r="D323" s="3" t="s">
        <v>280</v>
      </c>
      <c r="E323" s="3" t="s">
        <v>281</v>
      </c>
      <c r="F323" s="3" t="s">
        <v>154</v>
      </c>
      <c r="G323" s="16" t="s">
        <v>1537</v>
      </c>
      <c r="H323" s="3" t="s">
        <v>782</v>
      </c>
      <c r="I323" s="3" t="s">
        <v>334</v>
      </c>
      <c r="J323" s="3" t="s">
        <v>335</v>
      </c>
      <c r="K323" s="12">
        <v>0</v>
      </c>
      <c r="L323" s="12">
        <v>0</v>
      </c>
      <c r="M323" s="12">
        <v>0</v>
      </c>
      <c r="N323" s="12">
        <v>0</v>
      </c>
      <c r="O323" s="12">
        <v>4200</v>
      </c>
      <c r="P323" s="12">
        <v>0</v>
      </c>
      <c r="Q323" s="12">
        <v>0</v>
      </c>
      <c r="R323" s="4" t="s">
        <v>16</v>
      </c>
      <c r="S323" s="4" t="s">
        <v>16</v>
      </c>
      <c r="T323" s="4" t="s">
        <v>16</v>
      </c>
    </row>
    <row r="324" spans="1:20" ht="11.1" customHeight="1" x14ac:dyDescent="0.2">
      <c r="A324" s="3" t="s">
        <v>17</v>
      </c>
      <c r="B324" s="3" t="s">
        <v>785</v>
      </c>
      <c r="C324" s="3" t="s">
        <v>786</v>
      </c>
      <c r="D324" s="3" t="s">
        <v>280</v>
      </c>
      <c r="E324" s="3" t="s">
        <v>281</v>
      </c>
      <c r="F324" s="3" t="s">
        <v>154</v>
      </c>
      <c r="G324" s="16" t="s">
        <v>1537</v>
      </c>
      <c r="H324" s="3" t="s">
        <v>782</v>
      </c>
      <c r="I324" s="3" t="s">
        <v>287</v>
      </c>
      <c r="J324" s="3" t="s">
        <v>564</v>
      </c>
      <c r="K324" s="12">
        <v>0</v>
      </c>
      <c r="L324" s="12">
        <v>0</v>
      </c>
      <c r="M324" s="12">
        <v>0</v>
      </c>
      <c r="N324" s="12">
        <v>0</v>
      </c>
      <c r="O324" s="12">
        <v>0</v>
      </c>
      <c r="P324" s="12">
        <v>0</v>
      </c>
      <c r="Q324" s="12">
        <v>0</v>
      </c>
      <c r="R324" s="4" t="s">
        <v>16</v>
      </c>
      <c r="S324" s="4" t="s">
        <v>16</v>
      </c>
      <c r="T324" s="4" t="s">
        <v>16</v>
      </c>
    </row>
    <row r="325" spans="1:20" ht="11.1" customHeight="1" x14ac:dyDescent="0.2">
      <c r="A325" s="3" t="s">
        <v>17</v>
      </c>
      <c r="B325" s="3" t="s">
        <v>787</v>
      </c>
      <c r="C325" s="3" t="s">
        <v>349</v>
      </c>
      <c r="D325" s="3" t="s">
        <v>280</v>
      </c>
      <c r="E325" s="3" t="s">
        <v>281</v>
      </c>
      <c r="F325" s="3" t="s">
        <v>154</v>
      </c>
      <c r="G325" s="16" t="s">
        <v>1537</v>
      </c>
      <c r="H325" s="3" t="s">
        <v>782</v>
      </c>
      <c r="I325" s="3" t="s">
        <v>287</v>
      </c>
      <c r="J325" s="3" t="s">
        <v>350</v>
      </c>
      <c r="K325" s="12">
        <v>5140</v>
      </c>
      <c r="L325" s="12">
        <v>72</v>
      </c>
      <c r="M325" s="12">
        <v>928</v>
      </c>
      <c r="N325" s="12">
        <v>0</v>
      </c>
      <c r="O325" s="12">
        <v>4053.02</v>
      </c>
      <c r="P325" s="12">
        <v>0</v>
      </c>
      <c r="Q325" s="12">
        <v>2099.0700000000002</v>
      </c>
      <c r="R325" s="4" t="s">
        <v>16</v>
      </c>
      <c r="S325" s="4" t="s">
        <v>16</v>
      </c>
      <c r="T325" s="4" t="s">
        <v>16</v>
      </c>
    </row>
    <row r="326" spans="1:20" ht="11.1" customHeight="1" x14ac:dyDescent="0.2">
      <c r="A326" s="3" t="s">
        <v>17</v>
      </c>
      <c r="B326" s="3" t="s">
        <v>788</v>
      </c>
      <c r="C326" s="3" t="s">
        <v>404</v>
      </c>
      <c r="D326" s="3" t="s">
        <v>280</v>
      </c>
      <c r="E326" s="3" t="s">
        <v>281</v>
      </c>
      <c r="F326" s="3" t="s">
        <v>154</v>
      </c>
      <c r="G326" s="16" t="s">
        <v>1537</v>
      </c>
      <c r="H326" s="3" t="s">
        <v>782</v>
      </c>
      <c r="I326" s="3" t="s">
        <v>287</v>
      </c>
      <c r="J326" s="3" t="s">
        <v>405</v>
      </c>
      <c r="K326" s="12">
        <v>500</v>
      </c>
      <c r="L326" s="12">
        <v>0</v>
      </c>
      <c r="M326" s="12">
        <v>0</v>
      </c>
      <c r="N326" s="12">
        <v>0</v>
      </c>
      <c r="O326" s="12">
        <v>147.74</v>
      </c>
      <c r="P326" s="12">
        <v>0</v>
      </c>
      <c r="Q326" s="12">
        <v>211.06</v>
      </c>
      <c r="R326" s="4" t="s">
        <v>16</v>
      </c>
      <c r="S326" s="4" t="s">
        <v>16</v>
      </c>
      <c r="T326" s="4" t="s">
        <v>16</v>
      </c>
    </row>
    <row r="327" spans="1:20" ht="11.1" customHeight="1" x14ac:dyDescent="0.2">
      <c r="A327" s="3" t="s">
        <v>17</v>
      </c>
      <c r="B327" s="3" t="s">
        <v>789</v>
      </c>
      <c r="C327" s="3" t="s">
        <v>407</v>
      </c>
      <c r="D327" s="3" t="s">
        <v>280</v>
      </c>
      <c r="E327" s="3" t="s">
        <v>281</v>
      </c>
      <c r="F327" s="3" t="s">
        <v>154</v>
      </c>
      <c r="G327" s="16" t="s">
        <v>1537</v>
      </c>
      <c r="H327" s="3" t="s">
        <v>782</v>
      </c>
      <c r="I327" s="3" t="s">
        <v>287</v>
      </c>
      <c r="J327" s="3" t="s">
        <v>408</v>
      </c>
      <c r="K327" s="12">
        <v>1100</v>
      </c>
      <c r="L327" s="12">
        <v>0</v>
      </c>
      <c r="M327" s="12">
        <v>0</v>
      </c>
      <c r="N327" s="12">
        <v>0</v>
      </c>
      <c r="O327" s="12">
        <v>889.97</v>
      </c>
      <c r="P327" s="12">
        <v>0</v>
      </c>
      <c r="Q327" s="12">
        <v>884.39</v>
      </c>
      <c r="R327" s="4" t="s">
        <v>16</v>
      </c>
      <c r="S327" s="4" t="s">
        <v>16</v>
      </c>
      <c r="T327" s="4" t="s">
        <v>16</v>
      </c>
    </row>
    <row r="328" spans="1:20" ht="11.1" customHeight="1" x14ac:dyDescent="0.2">
      <c r="A328" s="3" t="s">
        <v>17</v>
      </c>
      <c r="B328" s="3" t="s">
        <v>790</v>
      </c>
      <c r="C328" s="3" t="s">
        <v>769</v>
      </c>
      <c r="D328" s="3" t="s">
        <v>280</v>
      </c>
      <c r="E328" s="3" t="s">
        <v>281</v>
      </c>
      <c r="F328" s="3" t="s">
        <v>154</v>
      </c>
      <c r="G328" s="16" t="s">
        <v>1537</v>
      </c>
      <c r="H328" s="3" t="s">
        <v>782</v>
      </c>
      <c r="I328" s="3" t="s">
        <v>287</v>
      </c>
      <c r="J328" s="3" t="s">
        <v>770</v>
      </c>
      <c r="K328" s="12">
        <v>3000</v>
      </c>
      <c r="L328" s="12">
        <v>0</v>
      </c>
      <c r="M328" s="12">
        <v>0</v>
      </c>
      <c r="N328" s="12">
        <v>0</v>
      </c>
      <c r="O328" s="12">
        <v>1751.01</v>
      </c>
      <c r="P328" s="12">
        <v>0</v>
      </c>
      <c r="Q328" s="12">
        <v>0</v>
      </c>
      <c r="R328" s="4" t="s">
        <v>16</v>
      </c>
      <c r="S328" s="4" t="s">
        <v>16</v>
      </c>
      <c r="T328" s="4" t="s">
        <v>16</v>
      </c>
    </row>
    <row r="329" spans="1:20" ht="11.1" customHeight="1" x14ac:dyDescent="0.2">
      <c r="A329" s="3" t="s">
        <v>17</v>
      </c>
      <c r="B329" s="3" t="s">
        <v>791</v>
      </c>
      <c r="C329" s="3" t="s">
        <v>286</v>
      </c>
      <c r="D329" s="3" t="s">
        <v>280</v>
      </c>
      <c r="E329" s="3" t="s">
        <v>281</v>
      </c>
      <c r="F329" s="3" t="s">
        <v>154</v>
      </c>
      <c r="G329" s="16" t="s">
        <v>1537</v>
      </c>
      <c r="H329" s="3" t="s">
        <v>782</v>
      </c>
      <c r="I329" s="3" t="s">
        <v>287</v>
      </c>
      <c r="J329" s="3" t="s">
        <v>288</v>
      </c>
      <c r="K329" s="12">
        <v>100</v>
      </c>
      <c r="L329" s="12">
        <v>0</v>
      </c>
      <c r="M329" s="12">
        <v>0</v>
      </c>
      <c r="N329" s="12">
        <v>0</v>
      </c>
      <c r="O329" s="12">
        <v>76.55</v>
      </c>
      <c r="P329" s="12">
        <v>0</v>
      </c>
      <c r="Q329" s="12">
        <v>0</v>
      </c>
      <c r="R329" s="4" t="s">
        <v>16</v>
      </c>
      <c r="S329" s="4" t="s">
        <v>16</v>
      </c>
      <c r="T329" s="4" t="s">
        <v>16</v>
      </c>
    </row>
    <row r="330" spans="1:20" ht="11.1" customHeight="1" x14ac:dyDescent="0.2">
      <c r="A330" s="3" t="s">
        <v>17</v>
      </c>
      <c r="B330" s="3" t="s">
        <v>792</v>
      </c>
      <c r="C330" s="3" t="s">
        <v>411</v>
      </c>
      <c r="D330" s="3" t="s">
        <v>280</v>
      </c>
      <c r="E330" s="3" t="s">
        <v>281</v>
      </c>
      <c r="F330" s="3" t="s">
        <v>154</v>
      </c>
      <c r="G330" s="16" t="s">
        <v>1537</v>
      </c>
      <c r="H330" s="3" t="s">
        <v>782</v>
      </c>
      <c r="I330" s="3" t="s">
        <v>287</v>
      </c>
      <c r="J330" s="3" t="s">
        <v>412</v>
      </c>
      <c r="K330" s="12">
        <v>3182</v>
      </c>
      <c r="L330" s="12">
        <v>928.03</v>
      </c>
      <c r="M330" s="12">
        <v>0</v>
      </c>
      <c r="N330" s="12">
        <v>999.48</v>
      </c>
      <c r="O330" s="12">
        <v>4555.1499999999996</v>
      </c>
      <c r="P330" s="12">
        <v>824</v>
      </c>
      <c r="Q330" s="12">
        <v>4868.1400000000003</v>
      </c>
      <c r="R330" s="4" t="s">
        <v>16</v>
      </c>
      <c r="S330" s="4" t="s">
        <v>16</v>
      </c>
      <c r="T330" s="4" t="s">
        <v>16</v>
      </c>
    </row>
    <row r="331" spans="1:20" ht="11.1" customHeight="1" x14ac:dyDescent="0.2">
      <c r="A331" s="3" t="s">
        <v>17</v>
      </c>
      <c r="B331" s="3" t="s">
        <v>793</v>
      </c>
      <c r="C331" s="3" t="s">
        <v>314</v>
      </c>
      <c r="D331" s="3" t="s">
        <v>280</v>
      </c>
      <c r="E331" s="3" t="s">
        <v>281</v>
      </c>
      <c r="F331" s="3" t="s">
        <v>154</v>
      </c>
      <c r="G331" s="16" t="s">
        <v>1537</v>
      </c>
      <c r="H331" s="3" t="s">
        <v>782</v>
      </c>
      <c r="I331" s="3" t="s">
        <v>287</v>
      </c>
      <c r="J331" s="3" t="s">
        <v>291</v>
      </c>
      <c r="K331" s="12">
        <v>360</v>
      </c>
      <c r="L331" s="12">
        <v>0</v>
      </c>
      <c r="M331" s="12">
        <v>0</v>
      </c>
      <c r="N331" s="12">
        <v>0</v>
      </c>
      <c r="O331" s="12">
        <v>0</v>
      </c>
      <c r="P331" s="12">
        <v>56.08</v>
      </c>
      <c r="Q331" s="12">
        <v>249.64</v>
      </c>
      <c r="R331" s="4" t="s">
        <v>16</v>
      </c>
      <c r="S331" s="4" t="s">
        <v>16</v>
      </c>
      <c r="T331" s="4" t="s">
        <v>16</v>
      </c>
    </row>
    <row r="332" spans="1:20" ht="11.1" customHeight="1" x14ac:dyDescent="0.2">
      <c r="A332" s="3" t="s">
        <v>17</v>
      </c>
      <c r="B332" s="3" t="s">
        <v>794</v>
      </c>
      <c r="C332" s="3" t="s">
        <v>293</v>
      </c>
      <c r="D332" s="3" t="s">
        <v>280</v>
      </c>
      <c r="E332" s="3" t="s">
        <v>281</v>
      </c>
      <c r="F332" s="3" t="s">
        <v>154</v>
      </c>
      <c r="G332" s="16" t="s">
        <v>1537</v>
      </c>
      <c r="H332" s="3" t="s">
        <v>782</v>
      </c>
      <c r="I332" s="3" t="s">
        <v>287</v>
      </c>
      <c r="J332" s="3" t="s">
        <v>294</v>
      </c>
      <c r="K332" s="12">
        <v>1010</v>
      </c>
      <c r="L332" s="12">
        <v>0</v>
      </c>
      <c r="M332" s="12">
        <v>0</v>
      </c>
      <c r="N332" s="12">
        <v>219</v>
      </c>
      <c r="O332" s="12">
        <v>483.32</v>
      </c>
      <c r="P332" s="12">
        <v>0</v>
      </c>
      <c r="Q332" s="12">
        <v>471.82</v>
      </c>
      <c r="R332" s="4" t="s">
        <v>16</v>
      </c>
      <c r="S332" s="4" t="s">
        <v>16</v>
      </c>
      <c r="T332" s="4" t="s">
        <v>16</v>
      </c>
    </row>
    <row r="333" spans="1:20" ht="11.1" customHeight="1" x14ac:dyDescent="0.2">
      <c r="A333" s="3" t="s">
        <v>17</v>
      </c>
      <c r="B333" s="3" t="s">
        <v>795</v>
      </c>
      <c r="C333" s="3" t="s">
        <v>419</v>
      </c>
      <c r="D333" s="3" t="s">
        <v>280</v>
      </c>
      <c r="E333" s="3" t="s">
        <v>281</v>
      </c>
      <c r="F333" s="3" t="s">
        <v>154</v>
      </c>
      <c r="G333" s="16" t="s">
        <v>1537</v>
      </c>
      <c r="H333" s="3" t="s">
        <v>782</v>
      </c>
      <c r="I333" s="3" t="s">
        <v>287</v>
      </c>
      <c r="J333" s="3" t="s">
        <v>420</v>
      </c>
      <c r="K333" s="12">
        <v>250</v>
      </c>
      <c r="L333" s="12">
        <v>0</v>
      </c>
      <c r="M333" s="12">
        <v>0</v>
      </c>
      <c r="N333" s="12">
        <v>0</v>
      </c>
      <c r="O333" s="12">
        <v>0</v>
      </c>
      <c r="P333" s="12">
        <v>0</v>
      </c>
      <c r="Q333" s="12">
        <v>0</v>
      </c>
      <c r="R333" s="4" t="s">
        <v>16</v>
      </c>
      <c r="S333" s="4" t="s">
        <v>16</v>
      </c>
      <c r="T333" s="4" t="s">
        <v>16</v>
      </c>
    </row>
    <row r="334" spans="1:20" ht="11.1" customHeight="1" x14ac:dyDescent="0.2">
      <c r="A334" s="3" t="s">
        <v>17</v>
      </c>
      <c r="B334" s="3" t="s">
        <v>796</v>
      </c>
      <c r="C334" s="3" t="s">
        <v>296</v>
      </c>
      <c r="D334" s="3" t="s">
        <v>280</v>
      </c>
      <c r="E334" s="3" t="s">
        <v>281</v>
      </c>
      <c r="F334" s="3" t="s">
        <v>154</v>
      </c>
      <c r="G334" s="16" t="s">
        <v>1537</v>
      </c>
      <c r="H334" s="3" t="s">
        <v>782</v>
      </c>
      <c r="I334" s="3" t="s">
        <v>287</v>
      </c>
      <c r="J334" s="3" t="s">
        <v>297</v>
      </c>
      <c r="K334" s="12">
        <v>350</v>
      </c>
      <c r="L334" s="12">
        <v>0</v>
      </c>
      <c r="M334" s="12">
        <v>0</v>
      </c>
      <c r="N334" s="12">
        <v>0</v>
      </c>
      <c r="O334" s="12">
        <v>0</v>
      </c>
      <c r="P334" s="12">
        <v>0</v>
      </c>
      <c r="Q334" s="12">
        <v>0</v>
      </c>
      <c r="R334" s="4" t="s">
        <v>16</v>
      </c>
      <c r="S334" s="4" t="s">
        <v>16</v>
      </c>
      <c r="T334" s="4" t="s">
        <v>16</v>
      </c>
    </row>
    <row r="335" spans="1:20" ht="11.1" customHeight="1" x14ac:dyDescent="0.2">
      <c r="A335" s="3" t="s">
        <v>17</v>
      </c>
      <c r="B335" s="3" t="s">
        <v>797</v>
      </c>
      <c r="C335" s="3" t="s">
        <v>302</v>
      </c>
      <c r="D335" s="3" t="s">
        <v>280</v>
      </c>
      <c r="E335" s="3" t="s">
        <v>281</v>
      </c>
      <c r="F335" s="3" t="s">
        <v>154</v>
      </c>
      <c r="G335" s="16" t="s">
        <v>1537</v>
      </c>
      <c r="H335" s="3" t="s">
        <v>782</v>
      </c>
      <c r="I335" s="3" t="s">
        <v>303</v>
      </c>
      <c r="J335" s="3" t="s">
        <v>304</v>
      </c>
      <c r="K335" s="12">
        <v>7681.08</v>
      </c>
      <c r="L335" s="12">
        <v>149.86000000000001</v>
      </c>
      <c r="M335" s="12">
        <v>0</v>
      </c>
      <c r="N335" s="12">
        <v>161.88999999999999</v>
      </c>
      <c r="O335" s="12">
        <v>5774</v>
      </c>
      <c r="P335" s="12">
        <v>0</v>
      </c>
      <c r="Q335" s="12">
        <v>5414.03</v>
      </c>
      <c r="R335" s="4" t="s">
        <v>16</v>
      </c>
      <c r="S335" s="4" t="s">
        <v>16</v>
      </c>
      <c r="T335" s="4" t="s">
        <v>16</v>
      </c>
    </row>
    <row r="336" spans="1:20" ht="11.1" customHeight="1" x14ac:dyDescent="0.2">
      <c r="A336" s="3" t="s">
        <v>17</v>
      </c>
      <c r="B336" s="3" t="s">
        <v>798</v>
      </c>
      <c r="C336" s="3" t="s">
        <v>279</v>
      </c>
      <c r="D336" s="3" t="s">
        <v>280</v>
      </c>
      <c r="E336" s="3" t="s">
        <v>281</v>
      </c>
      <c r="F336" s="3" t="s">
        <v>154</v>
      </c>
      <c r="G336" s="16" t="s">
        <v>1537</v>
      </c>
      <c r="H336" s="3" t="s">
        <v>799</v>
      </c>
      <c r="I336" s="3" t="s">
        <v>283</v>
      </c>
      <c r="J336" s="3" t="s">
        <v>284</v>
      </c>
      <c r="K336" s="12">
        <v>8925</v>
      </c>
      <c r="L336" s="12">
        <v>2018.24</v>
      </c>
      <c r="M336" s="12">
        <v>0</v>
      </c>
      <c r="N336" s="12">
        <v>2169.36</v>
      </c>
      <c r="O336" s="12">
        <v>8549.33</v>
      </c>
      <c r="P336" s="12">
        <v>837.43</v>
      </c>
      <c r="Q336" s="12">
        <v>8054.59</v>
      </c>
      <c r="R336" s="4" t="s">
        <v>16</v>
      </c>
      <c r="S336" s="4" t="s">
        <v>16</v>
      </c>
      <c r="T336" s="4" t="s">
        <v>16</v>
      </c>
    </row>
    <row r="337" spans="1:20" ht="11.1" customHeight="1" x14ac:dyDescent="0.2">
      <c r="A337" s="3" t="s">
        <v>17</v>
      </c>
      <c r="B337" s="3" t="s">
        <v>800</v>
      </c>
      <c r="C337" s="3" t="s">
        <v>329</v>
      </c>
      <c r="D337" s="3" t="s">
        <v>280</v>
      </c>
      <c r="E337" s="3" t="s">
        <v>281</v>
      </c>
      <c r="F337" s="3" t="s">
        <v>154</v>
      </c>
      <c r="G337" s="16" t="s">
        <v>1537</v>
      </c>
      <c r="H337" s="3" t="s">
        <v>799</v>
      </c>
      <c r="I337" s="3" t="s">
        <v>283</v>
      </c>
      <c r="J337" s="3" t="s">
        <v>330</v>
      </c>
      <c r="K337" s="12">
        <v>0</v>
      </c>
      <c r="L337" s="12">
        <v>0</v>
      </c>
      <c r="M337" s="12">
        <v>0</v>
      </c>
      <c r="N337" s="12">
        <v>0</v>
      </c>
      <c r="O337" s="12">
        <v>0</v>
      </c>
      <c r="P337" s="12">
        <v>0</v>
      </c>
      <c r="Q337" s="12">
        <v>0</v>
      </c>
      <c r="R337" s="4" t="s">
        <v>16</v>
      </c>
      <c r="S337" s="4" t="s">
        <v>16</v>
      </c>
      <c r="T337" s="4" t="s">
        <v>16</v>
      </c>
    </row>
    <row r="338" spans="1:20" ht="11.1" customHeight="1" x14ac:dyDescent="0.2">
      <c r="A338" s="3" t="s">
        <v>17</v>
      </c>
      <c r="B338" s="3" t="s">
        <v>801</v>
      </c>
      <c r="C338" s="3" t="s">
        <v>802</v>
      </c>
      <c r="D338" s="3" t="s">
        <v>280</v>
      </c>
      <c r="E338" s="3" t="s">
        <v>281</v>
      </c>
      <c r="F338" s="3" t="s">
        <v>154</v>
      </c>
      <c r="G338" s="16" t="s">
        <v>1537</v>
      </c>
      <c r="H338" s="3" t="s">
        <v>799</v>
      </c>
      <c r="I338" s="3" t="s">
        <v>287</v>
      </c>
      <c r="J338" s="3" t="s">
        <v>350</v>
      </c>
      <c r="K338" s="12">
        <v>150</v>
      </c>
      <c r="L338" s="12">
        <v>0</v>
      </c>
      <c r="M338" s="12">
        <v>0</v>
      </c>
      <c r="N338" s="12">
        <v>0</v>
      </c>
      <c r="O338" s="12">
        <v>0</v>
      </c>
      <c r="P338" s="12">
        <v>0</v>
      </c>
      <c r="Q338" s="12">
        <v>0</v>
      </c>
      <c r="R338" s="4" t="s">
        <v>16</v>
      </c>
      <c r="S338" s="4" t="s">
        <v>16</v>
      </c>
      <c r="T338" s="4" t="s">
        <v>16</v>
      </c>
    </row>
    <row r="339" spans="1:20" ht="11.1" customHeight="1" x14ac:dyDescent="0.2">
      <c r="A339" s="3" t="s">
        <v>17</v>
      </c>
      <c r="B339" s="3" t="s">
        <v>803</v>
      </c>
      <c r="C339" s="3" t="s">
        <v>286</v>
      </c>
      <c r="D339" s="3" t="s">
        <v>280</v>
      </c>
      <c r="E339" s="3" t="s">
        <v>281</v>
      </c>
      <c r="F339" s="3" t="s">
        <v>154</v>
      </c>
      <c r="G339" s="16" t="s">
        <v>1537</v>
      </c>
      <c r="H339" s="3" t="s">
        <v>799</v>
      </c>
      <c r="I339" s="3" t="s">
        <v>287</v>
      </c>
      <c r="J339" s="3" t="s">
        <v>288</v>
      </c>
      <c r="K339" s="12">
        <v>200</v>
      </c>
      <c r="L339" s="12">
        <v>0</v>
      </c>
      <c r="M339" s="12">
        <v>0</v>
      </c>
      <c r="N339" s="12">
        <v>0</v>
      </c>
      <c r="O339" s="12">
        <v>0</v>
      </c>
      <c r="P339" s="12">
        <v>0</v>
      </c>
      <c r="Q339" s="12">
        <v>0</v>
      </c>
      <c r="R339" s="4" t="s">
        <v>16</v>
      </c>
      <c r="S339" s="4" t="s">
        <v>16</v>
      </c>
      <c r="T339" s="4" t="s">
        <v>16</v>
      </c>
    </row>
    <row r="340" spans="1:20" ht="11.1" customHeight="1" x14ac:dyDescent="0.2">
      <c r="A340" s="3" t="s">
        <v>17</v>
      </c>
      <c r="B340" s="3" t="s">
        <v>804</v>
      </c>
      <c r="C340" s="3" t="s">
        <v>293</v>
      </c>
      <c r="D340" s="3" t="s">
        <v>280</v>
      </c>
      <c r="E340" s="3" t="s">
        <v>281</v>
      </c>
      <c r="F340" s="3" t="s">
        <v>154</v>
      </c>
      <c r="G340" s="16" t="s">
        <v>1537</v>
      </c>
      <c r="H340" s="3" t="s">
        <v>799</v>
      </c>
      <c r="I340" s="3" t="s">
        <v>287</v>
      </c>
      <c r="J340" s="3" t="s">
        <v>294</v>
      </c>
      <c r="K340" s="12">
        <v>22457.25</v>
      </c>
      <c r="L340" s="12">
        <v>0</v>
      </c>
      <c r="M340" s="12">
        <v>0</v>
      </c>
      <c r="N340" s="12">
        <v>0</v>
      </c>
      <c r="O340" s="12">
        <v>18609</v>
      </c>
      <c r="P340" s="12">
        <v>637.5</v>
      </c>
      <c r="Q340" s="12">
        <v>21743.74</v>
      </c>
      <c r="R340" s="4" t="s">
        <v>16</v>
      </c>
      <c r="S340" s="4" t="s">
        <v>16</v>
      </c>
      <c r="T340" s="4" t="s">
        <v>16</v>
      </c>
    </row>
    <row r="341" spans="1:20" ht="11.1" customHeight="1" x14ac:dyDescent="0.2">
      <c r="A341" s="3" t="s">
        <v>17</v>
      </c>
      <c r="B341" s="3" t="s">
        <v>805</v>
      </c>
      <c r="C341" s="3" t="s">
        <v>302</v>
      </c>
      <c r="D341" s="3" t="s">
        <v>280</v>
      </c>
      <c r="E341" s="3" t="s">
        <v>281</v>
      </c>
      <c r="F341" s="3" t="s">
        <v>154</v>
      </c>
      <c r="G341" s="16" t="s">
        <v>1537</v>
      </c>
      <c r="H341" s="3" t="s">
        <v>799</v>
      </c>
      <c r="I341" s="3" t="s">
        <v>303</v>
      </c>
      <c r="J341" s="3" t="s">
        <v>304</v>
      </c>
      <c r="K341" s="12">
        <v>682.76</v>
      </c>
      <c r="L341" s="12">
        <v>149.86000000000001</v>
      </c>
      <c r="M341" s="12">
        <v>0</v>
      </c>
      <c r="N341" s="12">
        <v>161.88999999999999</v>
      </c>
      <c r="O341" s="12">
        <v>635.86</v>
      </c>
      <c r="P341" s="12">
        <v>61.84</v>
      </c>
      <c r="Q341" s="12">
        <v>549.84</v>
      </c>
      <c r="R341" s="4" t="s">
        <v>16</v>
      </c>
      <c r="S341" s="4" t="s">
        <v>16</v>
      </c>
      <c r="T341" s="4" t="s">
        <v>16</v>
      </c>
    </row>
    <row r="342" spans="1:20" ht="11.1" customHeight="1" x14ac:dyDescent="0.2">
      <c r="A342" s="3" t="s">
        <v>17</v>
      </c>
      <c r="B342" s="3" t="s">
        <v>806</v>
      </c>
      <c r="C342" s="3" t="s">
        <v>279</v>
      </c>
      <c r="D342" s="3" t="s">
        <v>280</v>
      </c>
      <c r="E342" s="3" t="s">
        <v>281</v>
      </c>
      <c r="F342" s="3" t="s">
        <v>154</v>
      </c>
      <c r="G342" s="16" t="s">
        <v>1537</v>
      </c>
      <c r="H342" s="3" t="s">
        <v>807</v>
      </c>
      <c r="I342" s="3" t="s">
        <v>283</v>
      </c>
      <c r="J342" s="3" t="s">
        <v>284</v>
      </c>
      <c r="K342" s="12">
        <v>10710</v>
      </c>
      <c r="L342" s="12">
        <v>2419.13</v>
      </c>
      <c r="M342" s="12">
        <v>0</v>
      </c>
      <c r="N342" s="12">
        <v>2603.04</v>
      </c>
      <c r="O342" s="12">
        <v>10258.41</v>
      </c>
      <c r="P342" s="12">
        <v>837.43</v>
      </c>
      <c r="Q342" s="12">
        <v>9498</v>
      </c>
      <c r="R342" s="4" t="s">
        <v>16</v>
      </c>
      <c r="S342" s="4" t="s">
        <v>16</v>
      </c>
      <c r="T342" s="4" t="s">
        <v>16</v>
      </c>
    </row>
    <row r="343" spans="1:20" ht="11.1" customHeight="1" x14ac:dyDescent="0.2">
      <c r="A343" s="3" t="s">
        <v>17</v>
      </c>
      <c r="B343" s="3" t="s">
        <v>808</v>
      </c>
      <c r="C343" s="3" t="s">
        <v>691</v>
      </c>
      <c r="D343" s="3" t="s">
        <v>280</v>
      </c>
      <c r="E343" s="3" t="s">
        <v>281</v>
      </c>
      <c r="F343" s="3" t="s">
        <v>154</v>
      </c>
      <c r="G343" s="16" t="s">
        <v>1537</v>
      </c>
      <c r="H343" s="3" t="s">
        <v>807</v>
      </c>
      <c r="I343" s="3" t="s">
        <v>283</v>
      </c>
      <c r="J343" s="3" t="s">
        <v>692</v>
      </c>
      <c r="K343" s="12">
        <v>60180.5</v>
      </c>
      <c r="L343" s="12">
        <v>0</v>
      </c>
      <c r="M343" s="12">
        <v>0</v>
      </c>
      <c r="N343" s="12">
        <v>0</v>
      </c>
      <c r="O343" s="12">
        <v>48105.14</v>
      </c>
      <c r="P343" s="12">
        <v>0</v>
      </c>
      <c r="Q343" s="12">
        <v>45074.6</v>
      </c>
      <c r="R343" s="4" t="s">
        <v>16</v>
      </c>
      <c r="S343" s="4" t="s">
        <v>16</v>
      </c>
      <c r="T343" s="4" t="s">
        <v>16</v>
      </c>
    </row>
    <row r="344" spans="1:20" ht="11.1" customHeight="1" x14ac:dyDescent="0.2">
      <c r="A344" s="3" t="s">
        <v>17</v>
      </c>
      <c r="B344" s="3" t="s">
        <v>809</v>
      </c>
      <c r="C344" s="3" t="s">
        <v>329</v>
      </c>
      <c r="D344" s="3" t="s">
        <v>280</v>
      </c>
      <c r="E344" s="3" t="s">
        <v>281</v>
      </c>
      <c r="F344" s="3" t="s">
        <v>154</v>
      </c>
      <c r="G344" s="16" t="s">
        <v>1537</v>
      </c>
      <c r="H344" s="3" t="s">
        <v>807</v>
      </c>
      <c r="I344" s="3" t="s">
        <v>283</v>
      </c>
      <c r="J344" s="3" t="s">
        <v>330</v>
      </c>
      <c r="K344" s="12">
        <v>1320</v>
      </c>
      <c r="L344" s="12">
        <v>0</v>
      </c>
      <c r="M344" s="12">
        <v>0</v>
      </c>
      <c r="N344" s="12">
        <v>0</v>
      </c>
      <c r="O344" s="12">
        <v>391.88</v>
      </c>
      <c r="P344" s="12">
        <v>0</v>
      </c>
      <c r="Q344" s="12">
        <v>268.13</v>
      </c>
      <c r="R344" s="4" t="s">
        <v>16</v>
      </c>
      <c r="S344" s="4" t="s">
        <v>16</v>
      </c>
      <c r="T344" s="4" t="s">
        <v>16</v>
      </c>
    </row>
    <row r="345" spans="1:20" ht="11.1" customHeight="1" x14ac:dyDescent="0.2">
      <c r="A345" s="3" t="s">
        <v>17</v>
      </c>
      <c r="B345" s="3" t="s">
        <v>810</v>
      </c>
      <c r="C345" s="3" t="s">
        <v>349</v>
      </c>
      <c r="D345" s="3" t="s">
        <v>280</v>
      </c>
      <c r="E345" s="3" t="s">
        <v>281</v>
      </c>
      <c r="F345" s="3" t="s">
        <v>154</v>
      </c>
      <c r="G345" s="16" t="s">
        <v>1537</v>
      </c>
      <c r="H345" s="3" t="s">
        <v>807</v>
      </c>
      <c r="I345" s="3" t="s">
        <v>287</v>
      </c>
      <c r="J345" s="3" t="s">
        <v>350</v>
      </c>
      <c r="K345" s="12">
        <v>2580</v>
      </c>
      <c r="L345" s="12">
        <v>0</v>
      </c>
      <c r="M345" s="12">
        <v>0</v>
      </c>
      <c r="N345" s="12">
        <v>0</v>
      </c>
      <c r="O345" s="12">
        <v>2825.36</v>
      </c>
      <c r="P345" s="12">
        <v>0</v>
      </c>
      <c r="Q345" s="12">
        <v>2112.41</v>
      </c>
      <c r="R345" s="4" t="s">
        <v>16</v>
      </c>
      <c r="S345" s="4" t="s">
        <v>16</v>
      </c>
      <c r="T345" s="4" t="s">
        <v>16</v>
      </c>
    </row>
    <row r="346" spans="1:20" ht="11.1" customHeight="1" x14ac:dyDescent="0.2">
      <c r="A346" s="3" t="s">
        <v>17</v>
      </c>
      <c r="B346" s="3" t="s">
        <v>811</v>
      </c>
      <c r="C346" s="3" t="s">
        <v>407</v>
      </c>
      <c r="D346" s="3" t="s">
        <v>280</v>
      </c>
      <c r="E346" s="3" t="s">
        <v>281</v>
      </c>
      <c r="F346" s="3" t="s">
        <v>154</v>
      </c>
      <c r="G346" s="16" t="s">
        <v>1537</v>
      </c>
      <c r="H346" s="3" t="s">
        <v>807</v>
      </c>
      <c r="I346" s="3" t="s">
        <v>287</v>
      </c>
      <c r="J346" s="3" t="s">
        <v>408</v>
      </c>
      <c r="K346" s="12">
        <v>1551</v>
      </c>
      <c r="L346" s="12">
        <v>0</v>
      </c>
      <c r="M346" s="12">
        <v>0</v>
      </c>
      <c r="N346" s="12">
        <v>0</v>
      </c>
      <c r="O346" s="12">
        <v>1424</v>
      </c>
      <c r="P346" s="12">
        <v>0</v>
      </c>
      <c r="Q346" s="12">
        <v>1377.5</v>
      </c>
      <c r="R346" s="4" t="s">
        <v>16</v>
      </c>
      <c r="S346" s="4" t="s">
        <v>16</v>
      </c>
      <c r="T346" s="4" t="s">
        <v>16</v>
      </c>
    </row>
    <row r="347" spans="1:20" ht="11.1" customHeight="1" x14ac:dyDescent="0.2">
      <c r="A347" s="3" t="s">
        <v>17</v>
      </c>
      <c r="B347" s="3" t="s">
        <v>812</v>
      </c>
      <c r="C347" s="3" t="s">
        <v>286</v>
      </c>
      <c r="D347" s="3" t="s">
        <v>280</v>
      </c>
      <c r="E347" s="3" t="s">
        <v>281</v>
      </c>
      <c r="F347" s="3" t="s">
        <v>154</v>
      </c>
      <c r="G347" s="16" t="s">
        <v>1537</v>
      </c>
      <c r="H347" s="3" t="s">
        <v>807</v>
      </c>
      <c r="I347" s="3" t="s">
        <v>287</v>
      </c>
      <c r="J347" s="3" t="s">
        <v>288</v>
      </c>
      <c r="K347" s="12">
        <v>200</v>
      </c>
      <c r="L347" s="12">
        <v>0</v>
      </c>
      <c r="M347" s="12">
        <v>0</v>
      </c>
      <c r="N347" s="12">
        <v>0</v>
      </c>
      <c r="O347" s="12">
        <v>50.52</v>
      </c>
      <c r="P347" s="12">
        <v>0</v>
      </c>
      <c r="Q347" s="12">
        <v>31.3</v>
      </c>
      <c r="R347" s="4" t="s">
        <v>16</v>
      </c>
      <c r="S347" s="4" t="s">
        <v>16</v>
      </c>
      <c r="T347" s="4" t="s">
        <v>16</v>
      </c>
    </row>
    <row r="348" spans="1:20" ht="11.1" customHeight="1" x14ac:dyDescent="0.2">
      <c r="A348" s="3" t="s">
        <v>17</v>
      </c>
      <c r="B348" s="3" t="s">
        <v>813</v>
      </c>
      <c r="C348" s="3" t="s">
        <v>314</v>
      </c>
      <c r="D348" s="3" t="s">
        <v>280</v>
      </c>
      <c r="E348" s="3" t="s">
        <v>281</v>
      </c>
      <c r="F348" s="3" t="s">
        <v>154</v>
      </c>
      <c r="G348" s="16" t="s">
        <v>1537</v>
      </c>
      <c r="H348" s="3" t="s">
        <v>807</v>
      </c>
      <c r="I348" s="3" t="s">
        <v>287</v>
      </c>
      <c r="J348" s="3" t="s">
        <v>291</v>
      </c>
      <c r="K348" s="12">
        <v>135</v>
      </c>
      <c r="L348" s="12">
        <v>0</v>
      </c>
      <c r="M348" s="12">
        <v>0</v>
      </c>
      <c r="N348" s="12">
        <v>0</v>
      </c>
      <c r="O348" s="12">
        <v>0</v>
      </c>
      <c r="P348" s="12">
        <v>0</v>
      </c>
      <c r="Q348" s="12">
        <v>200</v>
      </c>
      <c r="R348" s="4" t="s">
        <v>16</v>
      </c>
      <c r="S348" s="4" t="s">
        <v>16</v>
      </c>
      <c r="T348" s="4" t="s">
        <v>16</v>
      </c>
    </row>
    <row r="349" spans="1:20" ht="11.1" customHeight="1" x14ac:dyDescent="0.2">
      <c r="A349" s="3" t="s">
        <v>17</v>
      </c>
      <c r="B349" s="3" t="s">
        <v>814</v>
      </c>
      <c r="C349" s="3" t="s">
        <v>293</v>
      </c>
      <c r="D349" s="3" t="s">
        <v>280</v>
      </c>
      <c r="E349" s="3" t="s">
        <v>281</v>
      </c>
      <c r="F349" s="3" t="s">
        <v>154</v>
      </c>
      <c r="G349" s="16" t="s">
        <v>1537</v>
      </c>
      <c r="H349" s="3" t="s">
        <v>807</v>
      </c>
      <c r="I349" s="3" t="s">
        <v>287</v>
      </c>
      <c r="J349" s="3" t="s">
        <v>294</v>
      </c>
      <c r="K349" s="12">
        <v>24650</v>
      </c>
      <c r="L349" s="12">
        <v>1976.35</v>
      </c>
      <c r="M349" s="12">
        <v>0</v>
      </c>
      <c r="N349" s="12">
        <v>0</v>
      </c>
      <c r="O349" s="12">
        <v>21474.75</v>
      </c>
      <c r="P349" s="12">
        <v>0</v>
      </c>
      <c r="Q349" s="12">
        <v>22045.18</v>
      </c>
      <c r="R349" s="4" t="s">
        <v>16</v>
      </c>
      <c r="S349" s="4" t="s">
        <v>16</v>
      </c>
      <c r="T349" s="4" t="s">
        <v>16</v>
      </c>
    </row>
    <row r="350" spans="1:20" ht="11.1" customHeight="1" x14ac:dyDescent="0.2">
      <c r="A350" s="3" t="s">
        <v>17</v>
      </c>
      <c r="B350" s="3" t="s">
        <v>815</v>
      </c>
      <c r="C350" s="3" t="s">
        <v>572</v>
      </c>
      <c r="D350" s="3" t="s">
        <v>280</v>
      </c>
      <c r="E350" s="3" t="s">
        <v>281</v>
      </c>
      <c r="F350" s="3" t="s">
        <v>154</v>
      </c>
      <c r="G350" s="16" t="s">
        <v>1537</v>
      </c>
      <c r="H350" s="3" t="s">
        <v>807</v>
      </c>
      <c r="I350" s="3" t="s">
        <v>287</v>
      </c>
      <c r="J350" s="3" t="s">
        <v>356</v>
      </c>
      <c r="K350" s="12">
        <v>4000</v>
      </c>
      <c r="L350" s="12">
        <v>3900</v>
      </c>
      <c r="M350" s="12">
        <v>0</v>
      </c>
      <c r="N350" s="12">
        <v>0</v>
      </c>
      <c r="O350" s="12">
        <v>3900</v>
      </c>
      <c r="P350" s="12">
        <v>0</v>
      </c>
      <c r="Q350" s="12">
        <v>0</v>
      </c>
      <c r="R350" s="4" t="s">
        <v>16</v>
      </c>
      <c r="S350" s="4" t="s">
        <v>16</v>
      </c>
      <c r="T350" s="4" t="s">
        <v>16</v>
      </c>
    </row>
    <row r="351" spans="1:20" ht="11.1" customHeight="1" x14ac:dyDescent="0.2">
      <c r="A351" s="3" t="s">
        <v>17</v>
      </c>
      <c r="B351" s="3" t="s">
        <v>816</v>
      </c>
      <c r="C351" s="3" t="s">
        <v>296</v>
      </c>
      <c r="D351" s="3" t="s">
        <v>280</v>
      </c>
      <c r="E351" s="3" t="s">
        <v>281</v>
      </c>
      <c r="F351" s="3" t="s">
        <v>154</v>
      </c>
      <c r="G351" s="16" t="s">
        <v>1537</v>
      </c>
      <c r="H351" s="3" t="s">
        <v>807</v>
      </c>
      <c r="I351" s="3" t="s">
        <v>287</v>
      </c>
      <c r="J351" s="3" t="s">
        <v>297</v>
      </c>
      <c r="K351" s="12">
        <v>900</v>
      </c>
      <c r="L351" s="12">
        <v>610</v>
      </c>
      <c r="M351" s="12">
        <v>0</v>
      </c>
      <c r="N351" s="12">
        <v>0</v>
      </c>
      <c r="O351" s="12">
        <v>311.44</v>
      </c>
      <c r="P351" s="12">
        <v>0</v>
      </c>
      <c r="Q351" s="12">
        <v>649.91</v>
      </c>
      <c r="R351" s="4" t="s">
        <v>16</v>
      </c>
      <c r="S351" s="4" t="s">
        <v>16</v>
      </c>
      <c r="T351" s="4" t="s">
        <v>16</v>
      </c>
    </row>
    <row r="352" spans="1:20" ht="11.1" customHeight="1" x14ac:dyDescent="0.2">
      <c r="A352" s="3" t="s">
        <v>17</v>
      </c>
      <c r="B352" s="3" t="s">
        <v>817</v>
      </c>
      <c r="C352" s="3" t="s">
        <v>322</v>
      </c>
      <c r="D352" s="3" t="s">
        <v>280</v>
      </c>
      <c r="E352" s="3" t="s">
        <v>281</v>
      </c>
      <c r="F352" s="3" t="s">
        <v>154</v>
      </c>
      <c r="G352" s="16" t="s">
        <v>1537</v>
      </c>
      <c r="H352" s="3" t="s">
        <v>807</v>
      </c>
      <c r="I352" s="3" t="s">
        <v>287</v>
      </c>
      <c r="J352" s="3" t="s">
        <v>323</v>
      </c>
      <c r="K352" s="12">
        <v>800</v>
      </c>
      <c r="L352" s="12">
        <v>0</v>
      </c>
      <c r="M352" s="12">
        <v>0</v>
      </c>
      <c r="N352" s="12">
        <v>0</v>
      </c>
      <c r="O352" s="12">
        <v>747.36</v>
      </c>
      <c r="P352" s="12">
        <v>0</v>
      </c>
      <c r="Q352" s="12">
        <v>639.22</v>
      </c>
      <c r="R352" s="4" t="s">
        <v>16</v>
      </c>
      <c r="S352" s="4" t="s">
        <v>16</v>
      </c>
      <c r="T352" s="4" t="s">
        <v>16</v>
      </c>
    </row>
    <row r="353" spans="1:20" ht="11.1" customHeight="1" x14ac:dyDescent="0.2">
      <c r="A353" s="3" t="s">
        <v>17</v>
      </c>
      <c r="B353" s="3" t="s">
        <v>818</v>
      </c>
      <c r="C353" s="3" t="s">
        <v>302</v>
      </c>
      <c r="D353" s="3" t="s">
        <v>280</v>
      </c>
      <c r="E353" s="3" t="s">
        <v>281</v>
      </c>
      <c r="F353" s="3" t="s">
        <v>154</v>
      </c>
      <c r="G353" s="16" t="s">
        <v>1537</v>
      </c>
      <c r="H353" s="3" t="s">
        <v>807</v>
      </c>
      <c r="I353" s="3" t="s">
        <v>303</v>
      </c>
      <c r="J353" s="3" t="s">
        <v>304</v>
      </c>
      <c r="K353" s="12">
        <v>5524.06</v>
      </c>
      <c r="L353" s="12">
        <v>179.6</v>
      </c>
      <c r="M353" s="12">
        <v>0</v>
      </c>
      <c r="N353" s="12">
        <v>194.19</v>
      </c>
      <c r="O353" s="12">
        <v>4472.6099999999997</v>
      </c>
      <c r="P353" s="12">
        <v>61.84</v>
      </c>
      <c r="Q353" s="12">
        <v>4116.3100000000004</v>
      </c>
      <c r="R353" s="4" t="s">
        <v>16</v>
      </c>
      <c r="S353" s="4" t="s">
        <v>16</v>
      </c>
      <c r="T353" s="4" t="s">
        <v>16</v>
      </c>
    </row>
    <row r="354" spans="1:20" ht="11.1" customHeight="1" x14ac:dyDescent="0.2">
      <c r="A354" s="3" t="s">
        <v>17</v>
      </c>
      <c r="B354" s="3" t="s">
        <v>819</v>
      </c>
      <c r="C354" s="3" t="s">
        <v>279</v>
      </c>
      <c r="D354" s="3" t="s">
        <v>280</v>
      </c>
      <c r="E354" s="3" t="s">
        <v>281</v>
      </c>
      <c r="F354" s="3" t="s">
        <v>154</v>
      </c>
      <c r="G354" s="16" t="s">
        <v>1537</v>
      </c>
      <c r="H354" s="3" t="s">
        <v>820</v>
      </c>
      <c r="I354" s="3" t="s">
        <v>283</v>
      </c>
      <c r="J354" s="3" t="s">
        <v>284</v>
      </c>
      <c r="K354" s="12">
        <v>1785</v>
      </c>
      <c r="L354" s="12">
        <v>403.69</v>
      </c>
      <c r="M354" s="12">
        <v>0</v>
      </c>
      <c r="N354" s="12">
        <v>433.86</v>
      </c>
      <c r="O354" s="12">
        <v>1710.01</v>
      </c>
      <c r="P354" s="12">
        <v>418.72</v>
      </c>
      <c r="Q354" s="12">
        <v>1862.15</v>
      </c>
      <c r="R354" s="4" t="s">
        <v>16</v>
      </c>
      <c r="S354" s="4" t="s">
        <v>16</v>
      </c>
      <c r="T354" s="4" t="s">
        <v>16</v>
      </c>
    </row>
    <row r="355" spans="1:20" ht="11.1" customHeight="1" x14ac:dyDescent="0.2">
      <c r="A355" s="3" t="s">
        <v>17</v>
      </c>
      <c r="B355" s="3" t="s">
        <v>821</v>
      </c>
      <c r="C355" s="3" t="s">
        <v>691</v>
      </c>
      <c r="D355" s="3" t="s">
        <v>280</v>
      </c>
      <c r="E355" s="3" t="s">
        <v>281</v>
      </c>
      <c r="F355" s="3" t="s">
        <v>154</v>
      </c>
      <c r="G355" s="16" t="s">
        <v>1537</v>
      </c>
      <c r="H355" s="3" t="s">
        <v>820</v>
      </c>
      <c r="I355" s="3" t="s">
        <v>283</v>
      </c>
      <c r="J355" s="3" t="s">
        <v>692</v>
      </c>
      <c r="K355" s="12">
        <v>8522</v>
      </c>
      <c r="L355" s="12">
        <v>0</v>
      </c>
      <c r="M355" s="12">
        <v>0</v>
      </c>
      <c r="N355" s="12">
        <v>0</v>
      </c>
      <c r="O355" s="12">
        <v>5237.38</v>
      </c>
      <c r="P355" s="12">
        <v>0</v>
      </c>
      <c r="Q355" s="12">
        <v>4614.25</v>
      </c>
      <c r="R355" s="4" t="s">
        <v>16</v>
      </c>
      <c r="S355" s="4" t="s">
        <v>16</v>
      </c>
      <c r="T355" s="4" t="s">
        <v>16</v>
      </c>
    </row>
    <row r="356" spans="1:20" ht="11.1" customHeight="1" x14ac:dyDescent="0.2">
      <c r="A356" s="3" t="s">
        <v>17</v>
      </c>
      <c r="B356" s="3" t="s">
        <v>822</v>
      </c>
      <c r="C356" s="3" t="s">
        <v>802</v>
      </c>
      <c r="D356" s="3" t="s">
        <v>280</v>
      </c>
      <c r="E356" s="3" t="s">
        <v>281</v>
      </c>
      <c r="F356" s="3" t="s">
        <v>154</v>
      </c>
      <c r="G356" s="16" t="s">
        <v>1537</v>
      </c>
      <c r="H356" s="3" t="s">
        <v>820</v>
      </c>
      <c r="I356" s="3" t="s">
        <v>287</v>
      </c>
      <c r="J356" s="3" t="s">
        <v>350</v>
      </c>
      <c r="K356" s="12">
        <v>710</v>
      </c>
      <c r="L356" s="12">
        <v>0</v>
      </c>
      <c r="M356" s="12">
        <v>0</v>
      </c>
      <c r="N356" s="12">
        <v>0</v>
      </c>
      <c r="O356" s="12">
        <v>311.25</v>
      </c>
      <c r="P356" s="12">
        <v>0</v>
      </c>
      <c r="Q356" s="12">
        <v>390.56</v>
      </c>
      <c r="R356" s="4" t="s">
        <v>16</v>
      </c>
      <c r="S356" s="4" t="s">
        <v>16</v>
      </c>
      <c r="T356" s="4" t="s">
        <v>16</v>
      </c>
    </row>
    <row r="357" spans="1:20" ht="11.1" customHeight="1" x14ac:dyDescent="0.2">
      <c r="A357" s="3" t="s">
        <v>17</v>
      </c>
      <c r="B357" s="3" t="s">
        <v>823</v>
      </c>
      <c r="C357" s="3" t="s">
        <v>407</v>
      </c>
      <c r="D357" s="3" t="s">
        <v>280</v>
      </c>
      <c r="E357" s="3" t="s">
        <v>281</v>
      </c>
      <c r="F357" s="3" t="s">
        <v>154</v>
      </c>
      <c r="G357" s="16" t="s">
        <v>1537</v>
      </c>
      <c r="H357" s="3" t="s">
        <v>820</v>
      </c>
      <c r="I357" s="3" t="s">
        <v>287</v>
      </c>
      <c r="J357" s="3" t="s">
        <v>408</v>
      </c>
      <c r="K357" s="12">
        <v>336</v>
      </c>
      <c r="L357" s="12">
        <v>0</v>
      </c>
      <c r="M357" s="12">
        <v>0</v>
      </c>
      <c r="N357" s="12">
        <v>0</v>
      </c>
      <c r="O357" s="12">
        <v>78.599999999999994</v>
      </c>
      <c r="P357" s="12">
        <v>0</v>
      </c>
      <c r="Q357" s="12">
        <v>160.1</v>
      </c>
      <c r="R357" s="4" t="s">
        <v>16</v>
      </c>
      <c r="S357" s="4" t="s">
        <v>16</v>
      </c>
      <c r="T357" s="4" t="s">
        <v>16</v>
      </c>
    </row>
    <row r="358" spans="1:20" ht="11.1" customHeight="1" x14ac:dyDescent="0.2">
      <c r="A358" s="3" t="s">
        <v>17</v>
      </c>
      <c r="B358" s="3" t="s">
        <v>824</v>
      </c>
      <c r="C358" s="3" t="s">
        <v>286</v>
      </c>
      <c r="D358" s="3" t="s">
        <v>280</v>
      </c>
      <c r="E358" s="3" t="s">
        <v>281</v>
      </c>
      <c r="F358" s="3" t="s">
        <v>154</v>
      </c>
      <c r="G358" s="16" t="s">
        <v>1537</v>
      </c>
      <c r="H358" s="3" t="s">
        <v>820</v>
      </c>
      <c r="I358" s="3" t="s">
        <v>287</v>
      </c>
      <c r="J358" s="3" t="s">
        <v>288</v>
      </c>
      <c r="K358" s="12">
        <v>75</v>
      </c>
      <c r="L358" s="12">
        <v>0</v>
      </c>
      <c r="M358" s="12">
        <v>0</v>
      </c>
      <c r="N358" s="12">
        <v>0</v>
      </c>
      <c r="O358" s="12">
        <v>0</v>
      </c>
      <c r="P358" s="12">
        <v>0</v>
      </c>
      <c r="Q358" s="12">
        <v>0</v>
      </c>
      <c r="R358" s="4" t="s">
        <v>16</v>
      </c>
      <c r="S358" s="4" t="s">
        <v>16</v>
      </c>
      <c r="T358" s="4" t="s">
        <v>16</v>
      </c>
    </row>
    <row r="359" spans="1:20" ht="11.1" customHeight="1" x14ac:dyDescent="0.2">
      <c r="A359" s="3" t="s">
        <v>17</v>
      </c>
      <c r="B359" s="3" t="s">
        <v>825</v>
      </c>
      <c r="C359" s="3" t="s">
        <v>293</v>
      </c>
      <c r="D359" s="3" t="s">
        <v>280</v>
      </c>
      <c r="E359" s="3" t="s">
        <v>281</v>
      </c>
      <c r="F359" s="3" t="s">
        <v>154</v>
      </c>
      <c r="G359" s="16" t="s">
        <v>1537</v>
      </c>
      <c r="H359" s="3" t="s">
        <v>820</v>
      </c>
      <c r="I359" s="3" t="s">
        <v>287</v>
      </c>
      <c r="J359" s="3" t="s">
        <v>294</v>
      </c>
      <c r="K359" s="12">
        <v>1200</v>
      </c>
      <c r="L359" s="12">
        <v>0</v>
      </c>
      <c r="M359" s="12">
        <v>0</v>
      </c>
      <c r="N359" s="12">
        <v>0</v>
      </c>
      <c r="O359" s="12">
        <v>876.08</v>
      </c>
      <c r="P359" s="12">
        <v>0</v>
      </c>
      <c r="Q359" s="12">
        <v>225.5</v>
      </c>
      <c r="R359" s="4" t="s">
        <v>16</v>
      </c>
      <c r="S359" s="4" t="s">
        <v>16</v>
      </c>
      <c r="T359" s="4" t="s">
        <v>16</v>
      </c>
    </row>
    <row r="360" spans="1:20" ht="11.1" customHeight="1" x14ac:dyDescent="0.2">
      <c r="A360" s="3" t="s">
        <v>17</v>
      </c>
      <c r="B360" s="3" t="s">
        <v>826</v>
      </c>
      <c r="C360" s="3" t="s">
        <v>296</v>
      </c>
      <c r="D360" s="3" t="s">
        <v>280</v>
      </c>
      <c r="E360" s="3" t="s">
        <v>281</v>
      </c>
      <c r="F360" s="3" t="s">
        <v>154</v>
      </c>
      <c r="G360" s="16" t="s">
        <v>1537</v>
      </c>
      <c r="H360" s="3" t="s">
        <v>820</v>
      </c>
      <c r="I360" s="3" t="s">
        <v>287</v>
      </c>
      <c r="J360" s="3" t="s">
        <v>297</v>
      </c>
      <c r="K360" s="12">
        <v>250</v>
      </c>
      <c r="L360" s="12">
        <v>0</v>
      </c>
      <c r="M360" s="12">
        <v>0</v>
      </c>
      <c r="N360" s="12">
        <v>0</v>
      </c>
      <c r="O360" s="12">
        <v>0</v>
      </c>
      <c r="P360" s="12">
        <v>0</v>
      </c>
      <c r="Q360" s="12">
        <v>249.91</v>
      </c>
      <c r="R360" s="4" t="s">
        <v>16</v>
      </c>
      <c r="S360" s="4" t="s">
        <v>16</v>
      </c>
      <c r="T360" s="4" t="s">
        <v>16</v>
      </c>
    </row>
    <row r="361" spans="1:20" ht="11.1" customHeight="1" x14ac:dyDescent="0.2">
      <c r="A361" s="3" t="s">
        <v>17</v>
      </c>
      <c r="B361" s="3" t="s">
        <v>827</v>
      </c>
      <c r="C361" s="3" t="s">
        <v>302</v>
      </c>
      <c r="D361" s="3" t="s">
        <v>280</v>
      </c>
      <c r="E361" s="3" t="s">
        <v>281</v>
      </c>
      <c r="F361" s="3" t="s">
        <v>154</v>
      </c>
      <c r="G361" s="16" t="s">
        <v>1537</v>
      </c>
      <c r="H361" s="3" t="s">
        <v>820</v>
      </c>
      <c r="I361" s="3" t="s">
        <v>303</v>
      </c>
      <c r="J361" s="3" t="s">
        <v>304</v>
      </c>
      <c r="K361" s="12">
        <v>788.49</v>
      </c>
      <c r="L361" s="12">
        <v>29.95</v>
      </c>
      <c r="M361" s="12">
        <v>0</v>
      </c>
      <c r="N361" s="12">
        <v>32.35</v>
      </c>
      <c r="O361" s="12">
        <v>527.82000000000005</v>
      </c>
      <c r="P361" s="12">
        <v>30.96</v>
      </c>
      <c r="Q361" s="12">
        <v>481.51</v>
      </c>
      <c r="R361" s="4" t="s">
        <v>16</v>
      </c>
      <c r="S361" s="4" t="s">
        <v>16</v>
      </c>
      <c r="T361" s="4" t="s">
        <v>16</v>
      </c>
    </row>
    <row r="362" spans="1:20" ht="11.1" customHeight="1" x14ac:dyDescent="0.2">
      <c r="A362" s="3" t="s">
        <v>17</v>
      </c>
      <c r="B362" s="3" t="s">
        <v>828</v>
      </c>
      <c r="C362" s="3" t="s">
        <v>279</v>
      </c>
      <c r="D362" s="3" t="s">
        <v>280</v>
      </c>
      <c r="E362" s="3" t="s">
        <v>281</v>
      </c>
      <c r="F362" s="3" t="s">
        <v>154</v>
      </c>
      <c r="G362" s="16" t="s">
        <v>1537</v>
      </c>
      <c r="H362" s="3" t="s">
        <v>829</v>
      </c>
      <c r="I362" s="3" t="s">
        <v>283</v>
      </c>
      <c r="J362" s="3" t="s">
        <v>284</v>
      </c>
      <c r="K362" s="12">
        <v>0</v>
      </c>
      <c r="L362" s="12">
        <v>0</v>
      </c>
      <c r="M362" s="12">
        <v>0</v>
      </c>
      <c r="N362" s="12">
        <v>0</v>
      </c>
      <c r="O362" s="12">
        <v>0</v>
      </c>
      <c r="P362" s="12">
        <v>0</v>
      </c>
      <c r="Q362" s="12">
        <v>0</v>
      </c>
      <c r="R362" s="4" t="s">
        <v>16</v>
      </c>
      <c r="S362" s="4" t="s">
        <v>16</v>
      </c>
      <c r="T362" s="4" t="s">
        <v>16</v>
      </c>
    </row>
    <row r="363" spans="1:20" ht="11.1" customHeight="1" x14ac:dyDescent="0.2">
      <c r="A363" s="3" t="s">
        <v>17</v>
      </c>
      <c r="B363" s="3" t="s">
        <v>830</v>
      </c>
      <c r="C363" s="3" t="s">
        <v>691</v>
      </c>
      <c r="D363" s="3" t="s">
        <v>280</v>
      </c>
      <c r="E363" s="3" t="s">
        <v>281</v>
      </c>
      <c r="F363" s="3" t="s">
        <v>154</v>
      </c>
      <c r="G363" s="16" t="s">
        <v>1537</v>
      </c>
      <c r="H363" s="3" t="s">
        <v>829</v>
      </c>
      <c r="I363" s="3" t="s">
        <v>283</v>
      </c>
      <c r="J363" s="3" t="s">
        <v>692</v>
      </c>
      <c r="K363" s="12">
        <v>1000</v>
      </c>
      <c r="L363" s="12">
        <v>0</v>
      </c>
      <c r="M363" s="12">
        <v>0</v>
      </c>
      <c r="N363" s="12">
        <v>0</v>
      </c>
      <c r="O363" s="12">
        <v>773.1</v>
      </c>
      <c r="P363" s="12">
        <v>0</v>
      </c>
      <c r="Q363" s="12">
        <v>746.97</v>
      </c>
      <c r="R363" s="4" t="s">
        <v>16</v>
      </c>
      <c r="S363" s="4" t="s">
        <v>16</v>
      </c>
      <c r="T363" s="4" t="s">
        <v>16</v>
      </c>
    </row>
    <row r="364" spans="1:20" ht="11.1" customHeight="1" x14ac:dyDescent="0.2">
      <c r="A364" s="3" t="s">
        <v>17</v>
      </c>
      <c r="B364" s="3" t="s">
        <v>831</v>
      </c>
      <c r="C364" s="3" t="s">
        <v>329</v>
      </c>
      <c r="D364" s="3" t="s">
        <v>280</v>
      </c>
      <c r="E364" s="3" t="s">
        <v>281</v>
      </c>
      <c r="F364" s="3" t="s">
        <v>154</v>
      </c>
      <c r="G364" s="16" t="s">
        <v>1537</v>
      </c>
      <c r="H364" s="3" t="s">
        <v>829</v>
      </c>
      <c r="I364" s="3" t="s">
        <v>283</v>
      </c>
      <c r="J364" s="3" t="s">
        <v>330</v>
      </c>
      <c r="K364" s="12">
        <v>34884</v>
      </c>
      <c r="L364" s="12">
        <v>84.2</v>
      </c>
      <c r="M364" s="12">
        <v>0</v>
      </c>
      <c r="N364" s="12">
        <v>0</v>
      </c>
      <c r="O364" s="12">
        <v>38278.519999999997</v>
      </c>
      <c r="P364" s="12">
        <v>0</v>
      </c>
      <c r="Q364" s="12">
        <v>33542.81</v>
      </c>
      <c r="R364" s="4" t="s">
        <v>16</v>
      </c>
      <c r="S364" s="4" t="s">
        <v>16</v>
      </c>
      <c r="T364" s="4" t="s">
        <v>16</v>
      </c>
    </row>
    <row r="365" spans="1:20" ht="11.1" customHeight="1" x14ac:dyDescent="0.2">
      <c r="A365" s="3" t="s">
        <v>17</v>
      </c>
      <c r="B365" s="3" t="s">
        <v>832</v>
      </c>
      <c r="C365" s="3" t="s">
        <v>349</v>
      </c>
      <c r="D365" s="3" t="s">
        <v>280</v>
      </c>
      <c r="E365" s="3" t="s">
        <v>281</v>
      </c>
      <c r="F365" s="3" t="s">
        <v>154</v>
      </c>
      <c r="G365" s="16" t="s">
        <v>1537</v>
      </c>
      <c r="H365" s="3" t="s">
        <v>829</v>
      </c>
      <c r="I365" s="3" t="s">
        <v>287</v>
      </c>
      <c r="J365" s="3" t="s">
        <v>350</v>
      </c>
      <c r="K365" s="12">
        <v>1000</v>
      </c>
      <c r="L365" s="12">
        <v>0</v>
      </c>
      <c r="M365" s="12">
        <v>0</v>
      </c>
      <c r="N365" s="12">
        <v>0</v>
      </c>
      <c r="O365" s="12">
        <v>584.54999999999995</v>
      </c>
      <c r="P365" s="12">
        <v>0</v>
      </c>
      <c r="Q365" s="12">
        <v>918.4</v>
      </c>
      <c r="R365" s="4" t="s">
        <v>16</v>
      </c>
      <c r="S365" s="4" t="s">
        <v>16</v>
      </c>
      <c r="T365" s="4" t="s">
        <v>16</v>
      </c>
    </row>
    <row r="366" spans="1:20" ht="11.1" customHeight="1" x14ac:dyDescent="0.2">
      <c r="A366" s="3" t="s">
        <v>17</v>
      </c>
      <c r="B366" s="3" t="s">
        <v>833</v>
      </c>
      <c r="C366" s="3" t="s">
        <v>293</v>
      </c>
      <c r="D366" s="3" t="s">
        <v>280</v>
      </c>
      <c r="E366" s="3" t="s">
        <v>281</v>
      </c>
      <c r="F366" s="3" t="s">
        <v>154</v>
      </c>
      <c r="G366" s="16" t="s">
        <v>1537</v>
      </c>
      <c r="H366" s="3" t="s">
        <v>829</v>
      </c>
      <c r="I366" s="3" t="s">
        <v>287</v>
      </c>
      <c r="J366" s="3" t="s">
        <v>294</v>
      </c>
      <c r="K366" s="12">
        <v>16010</v>
      </c>
      <c r="L366" s="12">
        <v>0</v>
      </c>
      <c r="M366" s="12">
        <v>7300</v>
      </c>
      <c r="N366" s="12">
        <v>0</v>
      </c>
      <c r="O366" s="12">
        <v>14610.02</v>
      </c>
      <c r="P366" s="12">
        <v>0</v>
      </c>
      <c r="Q366" s="12">
        <v>13818.55</v>
      </c>
      <c r="R366" s="4" t="s">
        <v>16</v>
      </c>
      <c r="S366" s="4" t="s">
        <v>16</v>
      </c>
      <c r="T366" s="4" t="s">
        <v>16</v>
      </c>
    </row>
    <row r="367" spans="1:20" ht="11.1" customHeight="1" x14ac:dyDescent="0.2">
      <c r="A367" s="3" t="s">
        <v>17</v>
      </c>
      <c r="B367" s="3" t="s">
        <v>834</v>
      </c>
      <c r="C367" s="3" t="s">
        <v>299</v>
      </c>
      <c r="D367" s="3" t="s">
        <v>280</v>
      </c>
      <c r="E367" s="3" t="s">
        <v>281</v>
      </c>
      <c r="F367" s="3" t="s">
        <v>154</v>
      </c>
      <c r="G367" s="16" t="s">
        <v>1537</v>
      </c>
      <c r="H367" s="3" t="s">
        <v>829</v>
      </c>
      <c r="I367" s="3" t="s">
        <v>287</v>
      </c>
      <c r="J367" s="3" t="s">
        <v>300</v>
      </c>
      <c r="K367" s="12">
        <v>250</v>
      </c>
      <c r="L367" s="12">
        <v>0</v>
      </c>
      <c r="M367" s="12">
        <v>0</v>
      </c>
      <c r="N367" s="12">
        <v>0</v>
      </c>
      <c r="O367" s="12">
        <v>0</v>
      </c>
      <c r="P367" s="12">
        <v>0</v>
      </c>
      <c r="Q367" s="12">
        <v>0</v>
      </c>
      <c r="R367" s="4" t="s">
        <v>16</v>
      </c>
      <c r="S367" s="4" t="s">
        <v>16</v>
      </c>
      <c r="T367" s="4" t="s">
        <v>16</v>
      </c>
    </row>
    <row r="368" spans="1:20" ht="11.1" customHeight="1" x14ac:dyDescent="0.2">
      <c r="A368" s="3" t="s">
        <v>17</v>
      </c>
      <c r="B368" s="3" t="s">
        <v>835</v>
      </c>
      <c r="C368" s="3" t="s">
        <v>836</v>
      </c>
      <c r="D368" s="3" t="s">
        <v>280</v>
      </c>
      <c r="E368" s="3" t="s">
        <v>281</v>
      </c>
      <c r="F368" s="3" t="s">
        <v>154</v>
      </c>
      <c r="G368" s="16" t="s">
        <v>1537</v>
      </c>
      <c r="H368" s="3" t="s">
        <v>829</v>
      </c>
      <c r="I368" s="3" t="s">
        <v>287</v>
      </c>
      <c r="J368" s="3" t="s">
        <v>468</v>
      </c>
      <c r="K368" s="12">
        <v>650</v>
      </c>
      <c r="L368" s="12">
        <v>650</v>
      </c>
      <c r="M368" s="12">
        <v>0</v>
      </c>
      <c r="N368" s="12">
        <v>0</v>
      </c>
      <c r="O368" s="12">
        <v>650</v>
      </c>
      <c r="P368" s="12">
        <v>0</v>
      </c>
      <c r="Q368" s="12">
        <v>650</v>
      </c>
      <c r="R368" s="4" t="s">
        <v>16</v>
      </c>
      <c r="S368" s="4" t="s">
        <v>16</v>
      </c>
      <c r="T368" s="4" t="s">
        <v>16</v>
      </c>
    </row>
    <row r="369" spans="1:20" ht="11.1" customHeight="1" x14ac:dyDescent="0.2">
      <c r="A369" s="3" t="s">
        <v>17</v>
      </c>
      <c r="B369" s="3" t="s">
        <v>837</v>
      </c>
      <c r="C369" s="3" t="s">
        <v>302</v>
      </c>
      <c r="D369" s="3" t="s">
        <v>280</v>
      </c>
      <c r="E369" s="3" t="s">
        <v>281</v>
      </c>
      <c r="F369" s="3" t="s">
        <v>154</v>
      </c>
      <c r="G369" s="16" t="s">
        <v>1537</v>
      </c>
      <c r="H369" s="3" t="s">
        <v>829</v>
      </c>
      <c r="I369" s="3" t="s">
        <v>303</v>
      </c>
      <c r="J369" s="3" t="s">
        <v>304</v>
      </c>
      <c r="K369" s="12">
        <v>2745.2</v>
      </c>
      <c r="L369" s="12">
        <v>6.33</v>
      </c>
      <c r="M369" s="12">
        <v>0</v>
      </c>
      <c r="N369" s="12">
        <v>0</v>
      </c>
      <c r="O369" s="12">
        <v>2928.76</v>
      </c>
      <c r="P369" s="12">
        <v>0</v>
      </c>
      <c r="Q369" s="12">
        <v>2567.15</v>
      </c>
      <c r="R369" s="4" t="s">
        <v>16</v>
      </c>
      <c r="S369" s="4" t="s">
        <v>16</v>
      </c>
      <c r="T369" s="4" t="s">
        <v>16</v>
      </c>
    </row>
    <row r="370" spans="1:20" ht="11.1" customHeight="1" x14ac:dyDescent="0.2">
      <c r="A370" s="3" t="s">
        <v>17</v>
      </c>
      <c r="B370" s="3" t="s">
        <v>838</v>
      </c>
      <c r="C370" s="3" t="s">
        <v>279</v>
      </c>
      <c r="D370" s="3" t="s">
        <v>280</v>
      </c>
      <c r="E370" s="3" t="s">
        <v>281</v>
      </c>
      <c r="F370" s="3" t="s">
        <v>154</v>
      </c>
      <c r="G370" s="16" t="s">
        <v>1537</v>
      </c>
      <c r="H370" s="3" t="s">
        <v>839</v>
      </c>
      <c r="I370" s="3" t="s">
        <v>283</v>
      </c>
      <c r="J370" s="3" t="s">
        <v>284</v>
      </c>
      <c r="K370" s="12">
        <v>1837.5</v>
      </c>
      <c r="L370" s="12">
        <v>403.56</v>
      </c>
      <c r="M370" s="12">
        <v>0</v>
      </c>
      <c r="N370" s="12">
        <v>433.86</v>
      </c>
      <c r="O370" s="12">
        <v>1709.5</v>
      </c>
      <c r="P370" s="12">
        <v>125.6</v>
      </c>
      <c r="Q370" s="12">
        <v>1569.03</v>
      </c>
      <c r="R370" s="4" t="s">
        <v>16</v>
      </c>
      <c r="S370" s="4" t="s">
        <v>16</v>
      </c>
      <c r="T370" s="4" t="s">
        <v>16</v>
      </c>
    </row>
    <row r="371" spans="1:20" ht="11.1" customHeight="1" x14ac:dyDescent="0.2">
      <c r="A371" s="3" t="s">
        <v>17</v>
      </c>
      <c r="B371" s="3" t="s">
        <v>840</v>
      </c>
      <c r="C371" s="3" t="s">
        <v>691</v>
      </c>
      <c r="D371" s="3" t="s">
        <v>280</v>
      </c>
      <c r="E371" s="3" t="s">
        <v>281</v>
      </c>
      <c r="F371" s="3" t="s">
        <v>154</v>
      </c>
      <c r="G371" s="16" t="s">
        <v>1537</v>
      </c>
      <c r="H371" s="3" t="s">
        <v>839</v>
      </c>
      <c r="I371" s="3" t="s">
        <v>283</v>
      </c>
      <c r="J371" s="3" t="s">
        <v>692</v>
      </c>
      <c r="K371" s="12">
        <v>0</v>
      </c>
      <c r="L371" s="12">
        <v>0</v>
      </c>
      <c r="M371" s="12">
        <v>0</v>
      </c>
      <c r="N371" s="12">
        <v>0</v>
      </c>
      <c r="O371" s="12">
        <v>0</v>
      </c>
      <c r="P371" s="12">
        <v>0</v>
      </c>
      <c r="Q371" s="12">
        <v>0</v>
      </c>
      <c r="R371" s="4" t="s">
        <v>16</v>
      </c>
      <c r="S371" s="4" t="s">
        <v>16</v>
      </c>
      <c r="T371" s="4" t="s">
        <v>16</v>
      </c>
    </row>
    <row r="372" spans="1:20" ht="11.1" customHeight="1" x14ac:dyDescent="0.2">
      <c r="A372" s="3" t="s">
        <v>17</v>
      </c>
      <c r="B372" s="3" t="s">
        <v>841</v>
      </c>
      <c r="C372" s="3" t="s">
        <v>329</v>
      </c>
      <c r="D372" s="3" t="s">
        <v>280</v>
      </c>
      <c r="E372" s="3" t="s">
        <v>281</v>
      </c>
      <c r="F372" s="3" t="s">
        <v>154</v>
      </c>
      <c r="G372" s="16" t="s">
        <v>1537</v>
      </c>
      <c r="H372" s="3" t="s">
        <v>839</v>
      </c>
      <c r="I372" s="3" t="s">
        <v>283</v>
      </c>
      <c r="J372" s="3" t="s">
        <v>330</v>
      </c>
      <c r="K372" s="12">
        <v>685</v>
      </c>
      <c r="L372" s="12">
        <v>0</v>
      </c>
      <c r="M372" s="12">
        <v>0</v>
      </c>
      <c r="N372" s="12">
        <v>0</v>
      </c>
      <c r="O372" s="12">
        <v>0</v>
      </c>
      <c r="P372" s="12">
        <v>0</v>
      </c>
      <c r="Q372" s="12">
        <v>0</v>
      </c>
      <c r="R372" s="4" t="s">
        <v>16</v>
      </c>
      <c r="S372" s="4" t="s">
        <v>16</v>
      </c>
      <c r="T372" s="4" t="s">
        <v>16</v>
      </c>
    </row>
    <row r="373" spans="1:20" ht="11.1" customHeight="1" x14ac:dyDescent="0.2">
      <c r="A373" s="3" t="s">
        <v>17</v>
      </c>
      <c r="B373" s="3" t="s">
        <v>842</v>
      </c>
      <c r="C373" s="3" t="s">
        <v>349</v>
      </c>
      <c r="D373" s="3" t="s">
        <v>280</v>
      </c>
      <c r="E373" s="3" t="s">
        <v>281</v>
      </c>
      <c r="F373" s="3" t="s">
        <v>154</v>
      </c>
      <c r="G373" s="16" t="s">
        <v>1537</v>
      </c>
      <c r="H373" s="3" t="s">
        <v>839</v>
      </c>
      <c r="I373" s="3" t="s">
        <v>287</v>
      </c>
      <c r="J373" s="3" t="s">
        <v>350</v>
      </c>
      <c r="K373" s="12">
        <v>1600</v>
      </c>
      <c r="L373" s="12">
        <v>39.479999999999997</v>
      </c>
      <c r="M373" s="12">
        <v>0</v>
      </c>
      <c r="N373" s="12">
        <v>0</v>
      </c>
      <c r="O373" s="12">
        <v>236.88</v>
      </c>
      <c r="P373" s="12">
        <v>0</v>
      </c>
      <c r="Q373" s="12">
        <v>0</v>
      </c>
      <c r="R373" s="4" t="s">
        <v>16</v>
      </c>
      <c r="S373" s="4" t="s">
        <v>16</v>
      </c>
      <c r="T373" s="4" t="s">
        <v>16</v>
      </c>
    </row>
    <row r="374" spans="1:20" ht="11.1" customHeight="1" x14ac:dyDescent="0.2">
      <c r="A374" s="3" t="s">
        <v>17</v>
      </c>
      <c r="B374" s="3" t="s">
        <v>843</v>
      </c>
      <c r="C374" s="3" t="s">
        <v>293</v>
      </c>
      <c r="D374" s="3" t="s">
        <v>280</v>
      </c>
      <c r="E374" s="3" t="s">
        <v>281</v>
      </c>
      <c r="F374" s="3" t="s">
        <v>154</v>
      </c>
      <c r="G374" s="16" t="s">
        <v>1537</v>
      </c>
      <c r="H374" s="3" t="s">
        <v>839</v>
      </c>
      <c r="I374" s="3" t="s">
        <v>287</v>
      </c>
      <c r="J374" s="3" t="s">
        <v>294</v>
      </c>
      <c r="K374" s="12">
        <v>1537.5</v>
      </c>
      <c r="L374" s="12">
        <v>0</v>
      </c>
      <c r="M374" s="12">
        <v>0</v>
      </c>
      <c r="N374" s="12">
        <v>0</v>
      </c>
      <c r="O374" s="12">
        <v>600</v>
      </c>
      <c r="P374" s="12">
        <v>0</v>
      </c>
      <c r="Q374" s="12">
        <v>858.75</v>
      </c>
      <c r="R374" s="4" t="s">
        <v>16</v>
      </c>
      <c r="S374" s="4" t="s">
        <v>16</v>
      </c>
      <c r="T374" s="4" t="s">
        <v>16</v>
      </c>
    </row>
    <row r="375" spans="1:20" ht="11.1" customHeight="1" x14ac:dyDescent="0.2">
      <c r="A375" s="3" t="s">
        <v>17</v>
      </c>
      <c r="B375" s="3" t="s">
        <v>844</v>
      </c>
      <c r="C375" s="3" t="s">
        <v>302</v>
      </c>
      <c r="D375" s="3" t="s">
        <v>280</v>
      </c>
      <c r="E375" s="3" t="s">
        <v>281</v>
      </c>
      <c r="F375" s="3" t="s">
        <v>154</v>
      </c>
      <c r="G375" s="16" t="s">
        <v>1537</v>
      </c>
      <c r="H375" s="3" t="s">
        <v>839</v>
      </c>
      <c r="I375" s="3" t="s">
        <v>303</v>
      </c>
      <c r="J375" s="3" t="s">
        <v>304</v>
      </c>
      <c r="K375" s="12">
        <v>193.01</v>
      </c>
      <c r="L375" s="12">
        <v>30.05</v>
      </c>
      <c r="M375" s="12">
        <v>0</v>
      </c>
      <c r="N375" s="12">
        <v>32.299999999999997</v>
      </c>
      <c r="O375" s="12">
        <v>126.8</v>
      </c>
      <c r="P375" s="12">
        <v>9.17</v>
      </c>
      <c r="Q375" s="12">
        <v>106.77</v>
      </c>
      <c r="R375" s="4" t="s">
        <v>16</v>
      </c>
      <c r="S375" s="4" t="s">
        <v>16</v>
      </c>
      <c r="T375" s="4" t="s">
        <v>16</v>
      </c>
    </row>
    <row r="376" spans="1:20" ht="11.1" customHeight="1" x14ac:dyDescent="0.2">
      <c r="A376" s="3" t="s">
        <v>17</v>
      </c>
      <c r="B376" s="3" t="s">
        <v>845</v>
      </c>
      <c r="C376" s="3" t="s">
        <v>846</v>
      </c>
      <c r="D376" s="3" t="s">
        <v>280</v>
      </c>
      <c r="E376" s="3" t="s">
        <v>281</v>
      </c>
      <c r="F376" s="3" t="s">
        <v>154</v>
      </c>
      <c r="G376" s="16" t="s">
        <v>1538</v>
      </c>
      <c r="H376" s="3" t="s">
        <v>847</v>
      </c>
      <c r="I376" s="3" t="s">
        <v>287</v>
      </c>
      <c r="J376" s="3" t="s">
        <v>468</v>
      </c>
      <c r="K376" s="12">
        <v>10000</v>
      </c>
      <c r="L376" s="12">
        <v>10000</v>
      </c>
      <c r="M376" s="12">
        <v>0</v>
      </c>
      <c r="N376" s="12">
        <v>10000</v>
      </c>
      <c r="O376" s="12">
        <v>10000</v>
      </c>
      <c r="P376" s="12">
        <v>10000</v>
      </c>
      <c r="Q376" s="12">
        <v>10000</v>
      </c>
      <c r="R376" s="4" t="s">
        <v>16</v>
      </c>
      <c r="S376" s="4" t="s">
        <v>16</v>
      </c>
      <c r="T376" s="4" t="s">
        <v>16</v>
      </c>
    </row>
    <row r="377" spans="1:20" ht="11.1" customHeight="1" x14ac:dyDescent="0.2">
      <c r="A377" s="3" t="s">
        <v>17</v>
      </c>
      <c r="B377" s="3" t="s">
        <v>848</v>
      </c>
      <c r="C377" s="3" t="s">
        <v>849</v>
      </c>
      <c r="D377" s="3" t="s">
        <v>280</v>
      </c>
      <c r="E377" s="3" t="s">
        <v>281</v>
      </c>
      <c r="F377" s="3" t="s">
        <v>154</v>
      </c>
      <c r="G377" s="16" t="s">
        <v>1538</v>
      </c>
      <c r="H377" s="3" t="s">
        <v>850</v>
      </c>
      <c r="I377" s="3" t="s">
        <v>287</v>
      </c>
      <c r="J377" s="3" t="s">
        <v>468</v>
      </c>
      <c r="K377" s="12">
        <v>8170</v>
      </c>
      <c r="L377" s="12">
        <v>0</v>
      </c>
      <c r="M377" s="12">
        <v>8170</v>
      </c>
      <c r="N377" s="12">
        <v>0</v>
      </c>
      <c r="O377" s="12">
        <v>8170</v>
      </c>
      <c r="P377" s="12">
        <v>2000</v>
      </c>
      <c r="Q377" s="12">
        <v>10170</v>
      </c>
      <c r="R377" s="4" t="s">
        <v>16</v>
      </c>
      <c r="S377" s="4" t="s">
        <v>16</v>
      </c>
      <c r="T377" s="4" t="s">
        <v>16</v>
      </c>
    </row>
    <row r="378" spans="1:20" ht="11.1" customHeight="1" x14ac:dyDescent="0.2">
      <c r="A378" s="3" t="s">
        <v>17</v>
      </c>
      <c r="B378" s="3" t="s">
        <v>851</v>
      </c>
      <c r="C378" s="3" t="s">
        <v>279</v>
      </c>
      <c r="D378" s="3" t="s">
        <v>280</v>
      </c>
      <c r="E378" s="3" t="s">
        <v>281</v>
      </c>
      <c r="F378" s="3" t="s">
        <v>195</v>
      </c>
      <c r="G378" s="16" t="s">
        <v>1533</v>
      </c>
      <c r="H378" s="3" t="s">
        <v>852</v>
      </c>
      <c r="I378" s="3" t="s">
        <v>283</v>
      </c>
      <c r="J378" s="3" t="s">
        <v>284</v>
      </c>
      <c r="K378" s="12">
        <v>100681.68</v>
      </c>
      <c r="L378" s="12">
        <v>18445.759999999998</v>
      </c>
      <c r="M378" s="12">
        <v>0</v>
      </c>
      <c r="N378" s="12">
        <v>18390.59</v>
      </c>
      <c r="O378" s="12">
        <v>79999.08</v>
      </c>
      <c r="P378" s="12">
        <v>18099.09</v>
      </c>
      <c r="Q378" s="12">
        <v>78429.34</v>
      </c>
      <c r="R378" s="4" t="s">
        <v>16</v>
      </c>
      <c r="S378" s="4" t="s">
        <v>16</v>
      </c>
      <c r="T378" s="4" t="s">
        <v>16</v>
      </c>
    </row>
    <row r="379" spans="1:20" ht="11.1" customHeight="1" x14ac:dyDescent="0.2">
      <c r="A379" s="3" t="s">
        <v>17</v>
      </c>
      <c r="B379" s="3" t="s">
        <v>853</v>
      </c>
      <c r="C379" s="3" t="s">
        <v>307</v>
      </c>
      <c r="D379" s="3" t="s">
        <v>280</v>
      </c>
      <c r="E379" s="3" t="s">
        <v>281</v>
      </c>
      <c r="F379" s="3" t="s">
        <v>195</v>
      </c>
      <c r="G379" s="16" t="s">
        <v>1533</v>
      </c>
      <c r="H379" s="3" t="s">
        <v>852</v>
      </c>
      <c r="I379" s="3" t="s">
        <v>283</v>
      </c>
      <c r="J379" s="3" t="s">
        <v>308</v>
      </c>
      <c r="K379" s="12">
        <v>0</v>
      </c>
      <c r="L379" s="12">
        <v>1754.86</v>
      </c>
      <c r="M379" s="12">
        <v>0</v>
      </c>
      <c r="N379" s="12">
        <v>1738.01</v>
      </c>
      <c r="O379" s="12">
        <v>8145.13</v>
      </c>
      <c r="P379" s="12">
        <v>1841.09</v>
      </c>
      <c r="Q379" s="12">
        <v>7691.09</v>
      </c>
      <c r="R379" s="4" t="s">
        <v>16</v>
      </c>
      <c r="S379" s="4" t="s">
        <v>16</v>
      </c>
      <c r="T379" s="4" t="s">
        <v>16</v>
      </c>
    </row>
    <row r="380" spans="1:20" ht="11.1" customHeight="1" x14ac:dyDescent="0.2">
      <c r="A380" s="3" t="s">
        <v>17</v>
      </c>
      <c r="B380" s="3" t="s">
        <v>854</v>
      </c>
      <c r="C380" s="3" t="s">
        <v>310</v>
      </c>
      <c r="D380" s="3" t="s">
        <v>280</v>
      </c>
      <c r="E380" s="3" t="s">
        <v>281</v>
      </c>
      <c r="F380" s="3" t="s">
        <v>195</v>
      </c>
      <c r="G380" s="16" t="s">
        <v>1533</v>
      </c>
      <c r="H380" s="3" t="s">
        <v>852</v>
      </c>
      <c r="I380" s="3" t="s">
        <v>283</v>
      </c>
      <c r="J380" s="3" t="s">
        <v>311</v>
      </c>
      <c r="K380" s="12">
        <v>1700</v>
      </c>
      <c r="L380" s="12">
        <v>0</v>
      </c>
      <c r="M380" s="12">
        <v>0</v>
      </c>
      <c r="N380" s="12">
        <v>0</v>
      </c>
      <c r="O380" s="12">
        <v>1700</v>
      </c>
      <c r="P380" s="12">
        <v>0</v>
      </c>
      <c r="Q380" s="12">
        <v>1395</v>
      </c>
      <c r="R380" s="4" t="s">
        <v>16</v>
      </c>
      <c r="S380" s="4" t="s">
        <v>16</v>
      </c>
      <c r="T380" s="4" t="s">
        <v>16</v>
      </c>
    </row>
    <row r="381" spans="1:20" ht="11.1" customHeight="1" x14ac:dyDescent="0.2">
      <c r="A381" s="3" t="s">
        <v>17</v>
      </c>
      <c r="B381" s="3" t="s">
        <v>855</v>
      </c>
      <c r="C381" s="3" t="s">
        <v>349</v>
      </c>
      <c r="D381" s="3" t="s">
        <v>280</v>
      </c>
      <c r="E381" s="3" t="s">
        <v>281</v>
      </c>
      <c r="F381" s="3" t="s">
        <v>195</v>
      </c>
      <c r="G381" s="16" t="s">
        <v>1533</v>
      </c>
      <c r="H381" s="3" t="s">
        <v>852</v>
      </c>
      <c r="I381" s="3" t="s">
        <v>287</v>
      </c>
      <c r="J381" s="3" t="s">
        <v>350</v>
      </c>
      <c r="K381" s="12">
        <v>0</v>
      </c>
      <c r="L381" s="12">
        <v>0</v>
      </c>
      <c r="M381" s="12">
        <v>0</v>
      </c>
      <c r="N381" s="12">
        <v>0</v>
      </c>
      <c r="O381" s="12">
        <v>0</v>
      </c>
      <c r="P381" s="12">
        <v>0</v>
      </c>
      <c r="Q381" s="12">
        <v>0</v>
      </c>
      <c r="R381" s="4" t="s">
        <v>16</v>
      </c>
      <c r="S381" s="4" t="s">
        <v>16</v>
      </c>
      <c r="T381" s="4" t="s">
        <v>16</v>
      </c>
    </row>
    <row r="382" spans="1:20" ht="11.1" customHeight="1" x14ac:dyDescent="0.2">
      <c r="A382" s="3" t="s">
        <v>17</v>
      </c>
      <c r="B382" s="3" t="s">
        <v>856</v>
      </c>
      <c r="C382" s="3" t="s">
        <v>286</v>
      </c>
      <c r="D382" s="3" t="s">
        <v>280</v>
      </c>
      <c r="E382" s="3" t="s">
        <v>281</v>
      </c>
      <c r="F382" s="3" t="s">
        <v>195</v>
      </c>
      <c r="G382" s="16" t="s">
        <v>1533</v>
      </c>
      <c r="H382" s="3" t="s">
        <v>852</v>
      </c>
      <c r="I382" s="3" t="s">
        <v>287</v>
      </c>
      <c r="J382" s="3" t="s">
        <v>288</v>
      </c>
      <c r="K382" s="12">
        <v>700</v>
      </c>
      <c r="L382" s="12">
        <v>7.81</v>
      </c>
      <c r="M382" s="12">
        <v>37.799999999999997</v>
      </c>
      <c r="N382" s="12">
        <v>74.73</v>
      </c>
      <c r="O382" s="12">
        <v>499.03</v>
      </c>
      <c r="P382" s="12">
        <v>86.73</v>
      </c>
      <c r="Q382" s="12">
        <v>663.11</v>
      </c>
      <c r="R382" s="4" t="s">
        <v>16</v>
      </c>
      <c r="S382" s="4" t="s">
        <v>16</v>
      </c>
      <c r="T382" s="4" t="s">
        <v>16</v>
      </c>
    </row>
    <row r="383" spans="1:20" ht="11.1" customHeight="1" x14ac:dyDescent="0.2">
      <c r="A383" s="3" t="s">
        <v>17</v>
      </c>
      <c r="B383" s="3" t="s">
        <v>857</v>
      </c>
      <c r="C383" s="3" t="s">
        <v>314</v>
      </c>
      <c r="D383" s="3" t="s">
        <v>280</v>
      </c>
      <c r="E383" s="3" t="s">
        <v>281</v>
      </c>
      <c r="F383" s="3" t="s">
        <v>195</v>
      </c>
      <c r="G383" s="16" t="s">
        <v>1533</v>
      </c>
      <c r="H383" s="3" t="s">
        <v>852</v>
      </c>
      <c r="I383" s="3" t="s">
        <v>287</v>
      </c>
      <c r="J383" s="3" t="s">
        <v>291</v>
      </c>
      <c r="K383" s="12">
        <v>0</v>
      </c>
      <c r="L383" s="12">
        <v>0</v>
      </c>
      <c r="M383" s="12">
        <v>0</v>
      </c>
      <c r="N383" s="12">
        <v>0</v>
      </c>
      <c r="O383" s="12">
        <v>0</v>
      </c>
      <c r="P383" s="12">
        <v>0</v>
      </c>
      <c r="Q383" s="12">
        <v>0</v>
      </c>
      <c r="R383" s="4" t="s">
        <v>16</v>
      </c>
      <c r="S383" s="4" t="s">
        <v>16</v>
      </c>
      <c r="T383" s="4" t="s">
        <v>16</v>
      </c>
    </row>
    <row r="384" spans="1:20" ht="11.1" customHeight="1" x14ac:dyDescent="0.2">
      <c r="A384" s="3" t="s">
        <v>17</v>
      </c>
      <c r="B384" s="3" t="s">
        <v>858</v>
      </c>
      <c r="C384" s="3" t="s">
        <v>293</v>
      </c>
      <c r="D384" s="3" t="s">
        <v>280</v>
      </c>
      <c r="E384" s="3" t="s">
        <v>281</v>
      </c>
      <c r="F384" s="3" t="s">
        <v>195</v>
      </c>
      <c r="G384" s="16" t="s">
        <v>1533</v>
      </c>
      <c r="H384" s="3" t="s">
        <v>852</v>
      </c>
      <c r="I384" s="3" t="s">
        <v>287</v>
      </c>
      <c r="J384" s="3" t="s">
        <v>294</v>
      </c>
      <c r="K384" s="12">
        <v>0</v>
      </c>
      <c r="L384" s="12">
        <v>0</v>
      </c>
      <c r="M384" s="12">
        <v>0</v>
      </c>
      <c r="N384" s="12">
        <v>0</v>
      </c>
      <c r="O384" s="12">
        <v>0</v>
      </c>
      <c r="P384" s="12">
        <v>0</v>
      </c>
      <c r="Q384" s="12">
        <v>0</v>
      </c>
      <c r="R384" s="4" t="s">
        <v>16</v>
      </c>
      <c r="S384" s="4" t="s">
        <v>16</v>
      </c>
      <c r="T384" s="4" t="s">
        <v>16</v>
      </c>
    </row>
    <row r="385" spans="1:20" ht="11.1" customHeight="1" x14ac:dyDescent="0.2">
      <c r="A385" s="3" t="s">
        <v>17</v>
      </c>
      <c r="B385" s="3" t="s">
        <v>859</v>
      </c>
      <c r="C385" s="3" t="s">
        <v>296</v>
      </c>
      <c r="D385" s="3" t="s">
        <v>280</v>
      </c>
      <c r="E385" s="3" t="s">
        <v>281</v>
      </c>
      <c r="F385" s="3" t="s">
        <v>195</v>
      </c>
      <c r="G385" s="16" t="s">
        <v>1533</v>
      </c>
      <c r="H385" s="3" t="s">
        <v>852</v>
      </c>
      <c r="I385" s="3" t="s">
        <v>287</v>
      </c>
      <c r="J385" s="3" t="s">
        <v>297</v>
      </c>
      <c r="K385" s="12">
        <v>2800</v>
      </c>
      <c r="L385" s="12">
        <v>240</v>
      </c>
      <c r="M385" s="12">
        <v>0</v>
      </c>
      <c r="N385" s="12">
        <v>30</v>
      </c>
      <c r="O385" s="12">
        <v>703.14</v>
      </c>
      <c r="P385" s="12">
        <v>447.5</v>
      </c>
      <c r="Q385" s="12">
        <v>1174.8900000000001</v>
      </c>
      <c r="R385" s="4" t="s">
        <v>16</v>
      </c>
      <c r="S385" s="4" t="s">
        <v>16</v>
      </c>
      <c r="T385" s="4" t="s">
        <v>16</v>
      </c>
    </row>
    <row r="386" spans="1:20" ht="11.1" customHeight="1" x14ac:dyDescent="0.2">
      <c r="A386" s="3" t="s">
        <v>17</v>
      </c>
      <c r="B386" s="3" t="s">
        <v>860</v>
      </c>
      <c r="C386" s="3" t="s">
        <v>299</v>
      </c>
      <c r="D386" s="3" t="s">
        <v>280</v>
      </c>
      <c r="E386" s="3" t="s">
        <v>281</v>
      </c>
      <c r="F386" s="3" t="s">
        <v>195</v>
      </c>
      <c r="G386" s="16" t="s">
        <v>1533</v>
      </c>
      <c r="H386" s="3" t="s">
        <v>852</v>
      </c>
      <c r="I386" s="3" t="s">
        <v>287</v>
      </c>
      <c r="J386" s="3" t="s">
        <v>300</v>
      </c>
      <c r="K386" s="12">
        <v>0</v>
      </c>
      <c r="L386" s="12">
        <v>0</v>
      </c>
      <c r="M386" s="12">
        <v>0</v>
      </c>
      <c r="N386" s="12">
        <v>0</v>
      </c>
      <c r="O386" s="12">
        <v>0</v>
      </c>
      <c r="P386" s="12">
        <v>0</v>
      </c>
      <c r="Q386" s="12">
        <v>19.350000000000001</v>
      </c>
      <c r="R386" s="4" t="s">
        <v>16</v>
      </c>
      <c r="S386" s="4" t="s">
        <v>16</v>
      </c>
      <c r="T386" s="4" t="s">
        <v>16</v>
      </c>
    </row>
    <row r="387" spans="1:20" ht="11.1" customHeight="1" x14ac:dyDescent="0.2">
      <c r="A387" s="3" t="s">
        <v>17</v>
      </c>
      <c r="B387" s="3" t="s">
        <v>861</v>
      </c>
      <c r="C387" s="3" t="s">
        <v>862</v>
      </c>
      <c r="D387" s="3" t="s">
        <v>280</v>
      </c>
      <c r="E387" s="3" t="s">
        <v>281</v>
      </c>
      <c r="F387" s="3" t="s">
        <v>195</v>
      </c>
      <c r="G387" s="16" t="s">
        <v>1533</v>
      </c>
      <c r="H387" s="3" t="s">
        <v>852</v>
      </c>
      <c r="I387" s="3" t="s">
        <v>287</v>
      </c>
      <c r="J387" s="3" t="s">
        <v>320</v>
      </c>
      <c r="K387" s="12">
        <v>0</v>
      </c>
      <c r="L387" s="12">
        <v>0</v>
      </c>
      <c r="M387" s="12">
        <v>0</v>
      </c>
      <c r="N387" s="12">
        <v>0</v>
      </c>
      <c r="O387" s="12">
        <v>0</v>
      </c>
      <c r="P387" s="12">
        <v>0</v>
      </c>
      <c r="Q387" s="12">
        <v>0</v>
      </c>
      <c r="R387" s="4" t="s">
        <v>16</v>
      </c>
      <c r="S387" s="4" t="s">
        <v>16</v>
      </c>
      <c r="T387" s="4" t="s">
        <v>16</v>
      </c>
    </row>
    <row r="388" spans="1:20" ht="11.1" customHeight="1" x14ac:dyDescent="0.2">
      <c r="A388" s="3" t="s">
        <v>17</v>
      </c>
      <c r="B388" s="3" t="s">
        <v>863</v>
      </c>
      <c r="C388" s="3" t="s">
        <v>302</v>
      </c>
      <c r="D388" s="3" t="s">
        <v>280</v>
      </c>
      <c r="E388" s="3" t="s">
        <v>281</v>
      </c>
      <c r="F388" s="3" t="s">
        <v>195</v>
      </c>
      <c r="G388" s="16" t="s">
        <v>1533</v>
      </c>
      <c r="H388" s="3" t="s">
        <v>852</v>
      </c>
      <c r="I388" s="3" t="s">
        <v>303</v>
      </c>
      <c r="J388" s="3" t="s">
        <v>304</v>
      </c>
      <c r="K388" s="12">
        <v>7832.22</v>
      </c>
      <c r="L388" s="12">
        <v>1505.9</v>
      </c>
      <c r="M388" s="12">
        <v>0</v>
      </c>
      <c r="N388" s="12">
        <v>1504.98</v>
      </c>
      <c r="O388" s="12">
        <v>6719.25</v>
      </c>
      <c r="P388" s="12">
        <v>1497.14</v>
      </c>
      <c r="Q388" s="12">
        <v>6570.97</v>
      </c>
      <c r="R388" s="4" t="s">
        <v>16</v>
      </c>
      <c r="S388" s="4" t="s">
        <v>16</v>
      </c>
      <c r="T388" s="4" t="s">
        <v>16</v>
      </c>
    </row>
    <row r="389" spans="1:20" ht="11.1" customHeight="1" x14ac:dyDescent="0.2">
      <c r="A389" s="3" t="s">
        <v>17</v>
      </c>
      <c r="B389" s="3" t="s">
        <v>864</v>
      </c>
      <c r="C389" s="3" t="s">
        <v>426</v>
      </c>
      <c r="D389" s="3" t="s">
        <v>280</v>
      </c>
      <c r="E389" s="3" t="s">
        <v>281</v>
      </c>
      <c r="F389" s="3" t="s">
        <v>195</v>
      </c>
      <c r="G389" s="16" t="s">
        <v>1536</v>
      </c>
      <c r="H389" s="3" t="s">
        <v>865</v>
      </c>
      <c r="I389" s="3" t="s">
        <v>283</v>
      </c>
      <c r="J389" s="3" t="s">
        <v>428</v>
      </c>
      <c r="K389" s="12">
        <v>107579.76</v>
      </c>
      <c r="L389" s="12">
        <v>24259.31</v>
      </c>
      <c r="M389" s="12">
        <v>0</v>
      </c>
      <c r="N389" s="12">
        <v>23500.83</v>
      </c>
      <c r="O389" s="12">
        <v>103379.92</v>
      </c>
      <c r="P389" s="12">
        <v>22166.400000000001</v>
      </c>
      <c r="Q389" s="12">
        <v>98429.48</v>
      </c>
      <c r="R389" s="4" t="s">
        <v>16</v>
      </c>
      <c r="S389" s="4" t="s">
        <v>16</v>
      </c>
      <c r="T389" s="4" t="s">
        <v>16</v>
      </c>
    </row>
    <row r="390" spans="1:20" ht="11.1" customHeight="1" x14ac:dyDescent="0.2">
      <c r="A390" s="3" t="s">
        <v>17</v>
      </c>
      <c r="B390" s="3" t="s">
        <v>866</v>
      </c>
      <c r="C390" s="3" t="s">
        <v>691</v>
      </c>
      <c r="D390" s="3" t="s">
        <v>280</v>
      </c>
      <c r="E390" s="3" t="s">
        <v>281</v>
      </c>
      <c r="F390" s="3" t="s">
        <v>195</v>
      </c>
      <c r="G390" s="16" t="s">
        <v>1536</v>
      </c>
      <c r="H390" s="3" t="s">
        <v>865</v>
      </c>
      <c r="I390" s="3" t="s">
        <v>283</v>
      </c>
      <c r="J390" s="3" t="s">
        <v>692</v>
      </c>
      <c r="K390" s="12">
        <v>15680</v>
      </c>
      <c r="L390" s="12">
        <v>0</v>
      </c>
      <c r="M390" s="12">
        <v>0</v>
      </c>
      <c r="N390" s="12">
        <v>0</v>
      </c>
      <c r="O390" s="12">
        <v>13293.5</v>
      </c>
      <c r="P390" s="12">
        <v>0</v>
      </c>
      <c r="Q390" s="12">
        <v>12653.64</v>
      </c>
      <c r="R390" s="4" t="s">
        <v>16</v>
      </c>
      <c r="S390" s="4" t="s">
        <v>16</v>
      </c>
      <c r="T390" s="4" t="s">
        <v>16</v>
      </c>
    </row>
    <row r="391" spans="1:20" ht="11.1" customHeight="1" x14ac:dyDescent="0.2">
      <c r="A391" s="3" t="s">
        <v>17</v>
      </c>
      <c r="B391" s="3" t="s">
        <v>867</v>
      </c>
      <c r="C391" s="3" t="s">
        <v>329</v>
      </c>
      <c r="D391" s="3" t="s">
        <v>280</v>
      </c>
      <c r="E391" s="3" t="s">
        <v>281</v>
      </c>
      <c r="F391" s="3" t="s">
        <v>195</v>
      </c>
      <c r="G391" s="16" t="s">
        <v>1536</v>
      </c>
      <c r="H391" s="3" t="s">
        <v>865</v>
      </c>
      <c r="I391" s="3" t="s">
        <v>283</v>
      </c>
      <c r="J391" s="3" t="s">
        <v>330</v>
      </c>
      <c r="K391" s="12">
        <v>8504.9599999999991</v>
      </c>
      <c r="L391" s="12">
        <v>1633.34</v>
      </c>
      <c r="M391" s="12">
        <v>0</v>
      </c>
      <c r="N391" s="12">
        <v>1906.02</v>
      </c>
      <c r="O391" s="12">
        <v>10734.41</v>
      </c>
      <c r="P391" s="12">
        <v>1798.83</v>
      </c>
      <c r="Q391" s="12">
        <v>9256.82</v>
      </c>
      <c r="R391" s="4" t="s">
        <v>16</v>
      </c>
      <c r="S391" s="4" t="s">
        <v>16</v>
      </c>
      <c r="T391" s="4" t="s">
        <v>16</v>
      </c>
    </row>
    <row r="392" spans="1:20" ht="11.1" customHeight="1" x14ac:dyDescent="0.2">
      <c r="A392" s="3" t="s">
        <v>17</v>
      </c>
      <c r="B392" s="3" t="s">
        <v>868</v>
      </c>
      <c r="C392" s="3" t="s">
        <v>310</v>
      </c>
      <c r="D392" s="3" t="s">
        <v>280</v>
      </c>
      <c r="E392" s="3" t="s">
        <v>281</v>
      </c>
      <c r="F392" s="3" t="s">
        <v>195</v>
      </c>
      <c r="G392" s="16" t="s">
        <v>1536</v>
      </c>
      <c r="H392" s="3" t="s">
        <v>865</v>
      </c>
      <c r="I392" s="3" t="s">
        <v>283</v>
      </c>
      <c r="J392" s="3" t="s">
        <v>311</v>
      </c>
      <c r="K392" s="12">
        <v>775</v>
      </c>
      <c r="L392" s="12">
        <v>0</v>
      </c>
      <c r="M392" s="12">
        <v>0</v>
      </c>
      <c r="N392" s="12">
        <v>0</v>
      </c>
      <c r="O392" s="12">
        <v>775</v>
      </c>
      <c r="P392" s="12">
        <v>0</v>
      </c>
      <c r="Q392" s="12">
        <v>775</v>
      </c>
      <c r="R392" s="4" t="s">
        <v>16</v>
      </c>
      <c r="S392" s="4" t="s">
        <v>16</v>
      </c>
      <c r="T392" s="4" t="s">
        <v>16</v>
      </c>
    </row>
    <row r="393" spans="1:20" ht="11.1" customHeight="1" x14ac:dyDescent="0.2">
      <c r="A393" s="3" t="s">
        <v>17</v>
      </c>
      <c r="B393" s="3" t="s">
        <v>869</v>
      </c>
      <c r="C393" s="3" t="s">
        <v>446</v>
      </c>
      <c r="D393" s="3" t="s">
        <v>280</v>
      </c>
      <c r="E393" s="3" t="s">
        <v>281</v>
      </c>
      <c r="F393" s="3" t="s">
        <v>195</v>
      </c>
      <c r="G393" s="16" t="s">
        <v>1536</v>
      </c>
      <c r="H393" s="3" t="s">
        <v>865</v>
      </c>
      <c r="I393" s="3" t="s">
        <v>283</v>
      </c>
      <c r="J393" s="3" t="s">
        <v>447</v>
      </c>
      <c r="K393" s="12">
        <v>417.6</v>
      </c>
      <c r="L393" s="12">
        <v>188.8</v>
      </c>
      <c r="M393" s="12">
        <v>0</v>
      </c>
      <c r="N393" s="12">
        <v>96</v>
      </c>
      <c r="O393" s="12">
        <v>507.2</v>
      </c>
      <c r="P393" s="12">
        <v>48</v>
      </c>
      <c r="Q393" s="12">
        <v>268</v>
      </c>
      <c r="R393" s="4" t="s">
        <v>16</v>
      </c>
      <c r="S393" s="4" t="s">
        <v>16</v>
      </c>
      <c r="T393" s="4" t="s">
        <v>16</v>
      </c>
    </row>
    <row r="394" spans="1:20" ht="11.1" customHeight="1" x14ac:dyDescent="0.2">
      <c r="A394" s="3" t="s">
        <v>17</v>
      </c>
      <c r="B394" s="3" t="s">
        <v>870</v>
      </c>
      <c r="C394" s="3" t="s">
        <v>399</v>
      </c>
      <c r="D394" s="3" t="s">
        <v>280</v>
      </c>
      <c r="E394" s="3" t="s">
        <v>281</v>
      </c>
      <c r="F394" s="3" t="s">
        <v>195</v>
      </c>
      <c r="G394" s="16" t="s">
        <v>1536</v>
      </c>
      <c r="H394" s="3" t="s">
        <v>865</v>
      </c>
      <c r="I394" s="3" t="s">
        <v>287</v>
      </c>
      <c r="J394" s="3" t="s">
        <v>400</v>
      </c>
      <c r="K394" s="12">
        <v>18885</v>
      </c>
      <c r="L394" s="12">
        <v>2669.8</v>
      </c>
      <c r="M394" s="12">
        <v>0</v>
      </c>
      <c r="N394" s="12">
        <v>2613.12</v>
      </c>
      <c r="O394" s="12">
        <v>15084.23</v>
      </c>
      <c r="P394" s="12">
        <v>2307.84</v>
      </c>
      <c r="Q394" s="12">
        <v>11981.18</v>
      </c>
      <c r="R394" s="4" t="s">
        <v>16</v>
      </c>
      <c r="S394" s="4" t="s">
        <v>16</v>
      </c>
      <c r="T394" s="4" t="s">
        <v>16</v>
      </c>
    </row>
    <row r="395" spans="1:20" ht="11.1" customHeight="1" x14ac:dyDescent="0.2">
      <c r="A395" s="3" t="s">
        <v>17</v>
      </c>
      <c r="B395" s="3" t="s">
        <v>871</v>
      </c>
      <c r="C395" s="3" t="s">
        <v>601</v>
      </c>
      <c r="D395" s="3" t="s">
        <v>280</v>
      </c>
      <c r="E395" s="3" t="s">
        <v>281</v>
      </c>
      <c r="F395" s="3" t="s">
        <v>195</v>
      </c>
      <c r="G395" s="16" t="s">
        <v>1536</v>
      </c>
      <c r="H395" s="3" t="s">
        <v>865</v>
      </c>
      <c r="I395" s="3" t="s">
        <v>287</v>
      </c>
      <c r="J395" s="3" t="s">
        <v>602</v>
      </c>
      <c r="K395" s="12">
        <v>0</v>
      </c>
      <c r="L395" s="12">
        <v>0</v>
      </c>
      <c r="M395" s="12">
        <v>0</v>
      </c>
      <c r="N395" s="12">
        <v>0</v>
      </c>
      <c r="O395" s="12">
        <v>0</v>
      </c>
      <c r="P395" s="12">
        <v>0</v>
      </c>
      <c r="Q395" s="12">
        <v>0</v>
      </c>
      <c r="R395" s="4" t="s">
        <v>16</v>
      </c>
      <c r="S395" s="4" t="s">
        <v>16</v>
      </c>
      <c r="T395" s="4" t="s">
        <v>16</v>
      </c>
    </row>
    <row r="396" spans="1:20" ht="11.1" customHeight="1" x14ac:dyDescent="0.2">
      <c r="A396" s="3" t="s">
        <v>17</v>
      </c>
      <c r="B396" s="3" t="s">
        <v>872</v>
      </c>
      <c r="C396" s="3" t="s">
        <v>349</v>
      </c>
      <c r="D396" s="3" t="s">
        <v>280</v>
      </c>
      <c r="E396" s="3" t="s">
        <v>281</v>
      </c>
      <c r="F396" s="3" t="s">
        <v>195</v>
      </c>
      <c r="G396" s="16" t="s">
        <v>1536</v>
      </c>
      <c r="H396" s="3" t="s">
        <v>865</v>
      </c>
      <c r="I396" s="3" t="s">
        <v>287</v>
      </c>
      <c r="J396" s="3" t="s">
        <v>350</v>
      </c>
      <c r="K396" s="12">
        <v>800</v>
      </c>
      <c r="L396" s="12">
        <v>114.99</v>
      </c>
      <c r="M396" s="12">
        <v>0</v>
      </c>
      <c r="N396" s="12">
        <v>0</v>
      </c>
      <c r="O396" s="12">
        <v>725.01</v>
      </c>
      <c r="P396" s="12">
        <v>119</v>
      </c>
      <c r="Q396" s="12">
        <v>511.3</v>
      </c>
      <c r="R396" s="4" t="s">
        <v>16</v>
      </c>
      <c r="S396" s="4" t="s">
        <v>16</v>
      </c>
      <c r="T396" s="4" t="s">
        <v>16</v>
      </c>
    </row>
    <row r="397" spans="1:20" ht="11.1" customHeight="1" x14ac:dyDescent="0.2">
      <c r="A397" s="3" t="s">
        <v>17</v>
      </c>
      <c r="B397" s="3" t="s">
        <v>873</v>
      </c>
      <c r="C397" s="3" t="s">
        <v>407</v>
      </c>
      <c r="D397" s="3" t="s">
        <v>280</v>
      </c>
      <c r="E397" s="3" t="s">
        <v>281</v>
      </c>
      <c r="F397" s="3" t="s">
        <v>195</v>
      </c>
      <c r="G397" s="16" t="s">
        <v>1536</v>
      </c>
      <c r="H397" s="3" t="s">
        <v>865</v>
      </c>
      <c r="I397" s="3" t="s">
        <v>287</v>
      </c>
      <c r="J397" s="3" t="s">
        <v>408</v>
      </c>
      <c r="K397" s="12">
        <v>0</v>
      </c>
      <c r="L397" s="12">
        <v>0</v>
      </c>
      <c r="M397" s="12">
        <v>0</v>
      </c>
      <c r="N397" s="12">
        <v>0</v>
      </c>
      <c r="O397" s="12">
        <v>0</v>
      </c>
      <c r="P397" s="12">
        <v>0</v>
      </c>
      <c r="Q397" s="12">
        <v>0</v>
      </c>
      <c r="R397" s="4" t="s">
        <v>16</v>
      </c>
      <c r="S397" s="4" t="s">
        <v>16</v>
      </c>
      <c r="T397" s="4" t="s">
        <v>16</v>
      </c>
    </row>
    <row r="398" spans="1:20" ht="11.1" customHeight="1" x14ac:dyDescent="0.2">
      <c r="A398" s="3" t="s">
        <v>17</v>
      </c>
      <c r="B398" s="3" t="s">
        <v>874</v>
      </c>
      <c r="C398" s="3" t="s">
        <v>293</v>
      </c>
      <c r="D398" s="3" t="s">
        <v>280</v>
      </c>
      <c r="E398" s="3" t="s">
        <v>281</v>
      </c>
      <c r="F398" s="3" t="s">
        <v>195</v>
      </c>
      <c r="G398" s="16" t="s">
        <v>1536</v>
      </c>
      <c r="H398" s="3" t="s">
        <v>865</v>
      </c>
      <c r="I398" s="3" t="s">
        <v>287</v>
      </c>
      <c r="J398" s="3" t="s">
        <v>294</v>
      </c>
      <c r="K398" s="12">
        <v>128000</v>
      </c>
      <c r="L398" s="12">
        <v>12669.08</v>
      </c>
      <c r="M398" s="12">
        <v>20808.05</v>
      </c>
      <c r="N398" s="12">
        <v>19972.3</v>
      </c>
      <c r="O398" s="12">
        <v>109600.83</v>
      </c>
      <c r="P398" s="12">
        <v>13764.17</v>
      </c>
      <c r="Q398" s="12">
        <v>98210.38</v>
      </c>
      <c r="R398" s="4" t="s">
        <v>16</v>
      </c>
      <c r="S398" s="4" t="s">
        <v>16</v>
      </c>
      <c r="T398" s="4" t="s">
        <v>16</v>
      </c>
    </row>
    <row r="399" spans="1:20" ht="11.1" customHeight="1" x14ac:dyDescent="0.2">
      <c r="A399" s="3" t="s">
        <v>17</v>
      </c>
      <c r="B399" s="3" t="s">
        <v>875</v>
      </c>
      <c r="C399" s="3" t="s">
        <v>416</v>
      </c>
      <c r="D399" s="3" t="s">
        <v>280</v>
      </c>
      <c r="E399" s="3" t="s">
        <v>281</v>
      </c>
      <c r="F399" s="3" t="s">
        <v>195</v>
      </c>
      <c r="G399" s="16" t="s">
        <v>1536</v>
      </c>
      <c r="H399" s="3" t="s">
        <v>865</v>
      </c>
      <c r="I399" s="3" t="s">
        <v>287</v>
      </c>
      <c r="J399" s="3" t="s">
        <v>417</v>
      </c>
      <c r="K399" s="12">
        <v>20000</v>
      </c>
      <c r="L399" s="12">
        <v>4553.7700000000004</v>
      </c>
      <c r="M399" s="12">
        <v>149.99</v>
      </c>
      <c r="N399" s="12">
        <v>1047.03</v>
      </c>
      <c r="O399" s="12">
        <v>15756.68</v>
      </c>
      <c r="P399" s="12">
        <v>7032.33</v>
      </c>
      <c r="Q399" s="12">
        <v>19042.310000000001</v>
      </c>
      <c r="R399" s="4" t="s">
        <v>16</v>
      </c>
      <c r="S399" s="4" t="s">
        <v>16</v>
      </c>
      <c r="T399" s="4" t="s">
        <v>16</v>
      </c>
    </row>
    <row r="400" spans="1:20" ht="11.1" customHeight="1" x14ac:dyDescent="0.2">
      <c r="A400" s="3" t="s">
        <v>17</v>
      </c>
      <c r="B400" s="3" t="s">
        <v>876</v>
      </c>
      <c r="C400" s="3" t="s">
        <v>302</v>
      </c>
      <c r="D400" s="3" t="s">
        <v>280</v>
      </c>
      <c r="E400" s="3" t="s">
        <v>281</v>
      </c>
      <c r="F400" s="3" t="s">
        <v>195</v>
      </c>
      <c r="G400" s="16" t="s">
        <v>1536</v>
      </c>
      <c r="H400" s="3" t="s">
        <v>865</v>
      </c>
      <c r="I400" s="3" t="s">
        <v>303</v>
      </c>
      <c r="J400" s="3" t="s">
        <v>304</v>
      </c>
      <c r="K400" s="12">
        <v>10170.83</v>
      </c>
      <c r="L400" s="12">
        <v>1940.37</v>
      </c>
      <c r="M400" s="12">
        <v>0</v>
      </c>
      <c r="N400" s="12">
        <v>1874.93</v>
      </c>
      <c r="O400" s="12">
        <v>9491.35</v>
      </c>
      <c r="P400" s="12">
        <v>1742.95</v>
      </c>
      <c r="Q400" s="12">
        <v>8856.66</v>
      </c>
      <c r="R400" s="4" t="s">
        <v>16</v>
      </c>
      <c r="S400" s="4" t="s">
        <v>16</v>
      </c>
      <c r="T400" s="4" t="s">
        <v>16</v>
      </c>
    </row>
    <row r="401" spans="1:20" ht="11.1" customHeight="1" x14ac:dyDescent="0.2">
      <c r="A401" s="3" t="s">
        <v>17</v>
      </c>
      <c r="B401" s="3" t="s">
        <v>877</v>
      </c>
      <c r="C401" s="3" t="s">
        <v>426</v>
      </c>
      <c r="D401" s="3" t="s">
        <v>280</v>
      </c>
      <c r="E401" s="3" t="s">
        <v>281</v>
      </c>
      <c r="F401" s="3" t="s">
        <v>195</v>
      </c>
      <c r="G401" s="16" t="s">
        <v>1536</v>
      </c>
      <c r="H401" s="3" t="s">
        <v>878</v>
      </c>
      <c r="I401" s="3" t="s">
        <v>283</v>
      </c>
      <c r="J401" s="3" t="s">
        <v>428</v>
      </c>
      <c r="K401" s="12">
        <v>108574.08</v>
      </c>
      <c r="L401" s="12">
        <v>24094.240000000002</v>
      </c>
      <c r="M401" s="12">
        <v>0</v>
      </c>
      <c r="N401" s="12">
        <v>23160</v>
      </c>
      <c r="O401" s="12">
        <v>102435.56</v>
      </c>
      <c r="P401" s="12">
        <v>21436.82</v>
      </c>
      <c r="Q401" s="12">
        <v>96478.21</v>
      </c>
      <c r="R401" s="4" t="s">
        <v>16</v>
      </c>
      <c r="S401" s="4" t="s">
        <v>16</v>
      </c>
      <c r="T401" s="4" t="s">
        <v>16</v>
      </c>
    </row>
    <row r="402" spans="1:20" ht="11.1" customHeight="1" x14ac:dyDescent="0.2">
      <c r="A402" s="3" t="s">
        <v>17</v>
      </c>
      <c r="B402" s="3" t="s">
        <v>879</v>
      </c>
      <c r="C402" s="3" t="s">
        <v>329</v>
      </c>
      <c r="D402" s="3" t="s">
        <v>280</v>
      </c>
      <c r="E402" s="3" t="s">
        <v>281</v>
      </c>
      <c r="F402" s="3" t="s">
        <v>195</v>
      </c>
      <c r="G402" s="16" t="s">
        <v>1536</v>
      </c>
      <c r="H402" s="3" t="s">
        <v>878</v>
      </c>
      <c r="I402" s="3" t="s">
        <v>283</v>
      </c>
      <c r="J402" s="3" t="s">
        <v>330</v>
      </c>
      <c r="K402" s="12">
        <v>3000</v>
      </c>
      <c r="L402" s="12">
        <v>85.75</v>
      </c>
      <c r="M402" s="12">
        <v>0</v>
      </c>
      <c r="N402" s="12">
        <v>206.98</v>
      </c>
      <c r="O402" s="12">
        <v>1368.12</v>
      </c>
      <c r="P402" s="12">
        <v>184.03</v>
      </c>
      <c r="Q402" s="12">
        <v>1647.47</v>
      </c>
      <c r="R402" s="4" t="s">
        <v>16</v>
      </c>
      <c r="S402" s="4" t="s">
        <v>16</v>
      </c>
      <c r="T402" s="4" t="s">
        <v>16</v>
      </c>
    </row>
    <row r="403" spans="1:20" ht="11.1" customHeight="1" x14ac:dyDescent="0.2">
      <c r="A403" s="3" t="s">
        <v>17</v>
      </c>
      <c r="B403" s="3" t="s">
        <v>880</v>
      </c>
      <c r="C403" s="3" t="s">
        <v>310</v>
      </c>
      <c r="D403" s="3" t="s">
        <v>280</v>
      </c>
      <c r="E403" s="3" t="s">
        <v>281</v>
      </c>
      <c r="F403" s="3" t="s">
        <v>195</v>
      </c>
      <c r="G403" s="16" t="s">
        <v>1536</v>
      </c>
      <c r="H403" s="3" t="s">
        <v>878</v>
      </c>
      <c r="I403" s="3" t="s">
        <v>283</v>
      </c>
      <c r="J403" s="3" t="s">
        <v>311</v>
      </c>
      <c r="K403" s="12">
        <v>0</v>
      </c>
      <c r="L403" s="12">
        <v>0</v>
      </c>
      <c r="M403" s="12">
        <v>0</v>
      </c>
      <c r="N403" s="12">
        <v>0</v>
      </c>
      <c r="O403" s="12">
        <v>0</v>
      </c>
      <c r="P403" s="12">
        <v>0</v>
      </c>
      <c r="Q403" s="12">
        <v>0</v>
      </c>
      <c r="R403" s="4" t="s">
        <v>16</v>
      </c>
      <c r="S403" s="4" t="s">
        <v>16</v>
      </c>
      <c r="T403" s="4" t="s">
        <v>16</v>
      </c>
    </row>
    <row r="404" spans="1:20" ht="11.1" customHeight="1" x14ac:dyDescent="0.2">
      <c r="A404" s="3" t="s">
        <v>17</v>
      </c>
      <c r="B404" s="3" t="s">
        <v>881</v>
      </c>
      <c r="C404" s="3" t="s">
        <v>446</v>
      </c>
      <c r="D404" s="3" t="s">
        <v>280</v>
      </c>
      <c r="E404" s="3" t="s">
        <v>281</v>
      </c>
      <c r="F404" s="3" t="s">
        <v>195</v>
      </c>
      <c r="G404" s="16" t="s">
        <v>1536</v>
      </c>
      <c r="H404" s="3" t="s">
        <v>878</v>
      </c>
      <c r="I404" s="3" t="s">
        <v>283</v>
      </c>
      <c r="J404" s="3" t="s">
        <v>447</v>
      </c>
      <c r="K404" s="12">
        <v>0</v>
      </c>
      <c r="L404" s="12">
        <v>0</v>
      </c>
      <c r="M404" s="12">
        <v>0</v>
      </c>
      <c r="N404" s="12">
        <v>0</v>
      </c>
      <c r="O404" s="12">
        <v>0</v>
      </c>
      <c r="P404" s="12">
        <v>0</v>
      </c>
      <c r="Q404" s="12">
        <v>0</v>
      </c>
      <c r="R404" s="4" t="s">
        <v>16</v>
      </c>
      <c r="S404" s="4" t="s">
        <v>16</v>
      </c>
      <c r="T404" s="4" t="s">
        <v>16</v>
      </c>
    </row>
    <row r="405" spans="1:20" ht="11.1" customHeight="1" x14ac:dyDescent="0.2">
      <c r="A405" s="3" t="s">
        <v>17</v>
      </c>
      <c r="B405" s="3" t="s">
        <v>882</v>
      </c>
      <c r="C405" s="3" t="s">
        <v>399</v>
      </c>
      <c r="D405" s="3" t="s">
        <v>280</v>
      </c>
      <c r="E405" s="3" t="s">
        <v>281</v>
      </c>
      <c r="F405" s="3" t="s">
        <v>195</v>
      </c>
      <c r="G405" s="16" t="s">
        <v>1536</v>
      </c>
      <c r="H405" s="3" t="s">
        <v>878</v>
      </c>
      <c r="I405" s="3" t="s">
        <v>287</v>
      </c>
      <c r="J405" s="3" t="s">
        <v>400</v>
      </c>
      <c r="K405" s="12">
        <v>9600</v>
      </c>
      <c r="L405" s="12">
        <v>1253.79</v>
      </c>
      <c r="M405" s="12">
        <v>0</v>
      </c>
      <c r="N405" s="12">
        <v>1303.8</v>
      </c>
      <c r="O405" s="12">
        <v>5566.73</v>
      </c>
      <c r="P405" s="12">
        <v>806.1</v>
      </c>
      <c r="Q405" s="12">
        <v>4490.49</v>
      </c>
      <c r="R405" s="4" t="s">
        <v>16</v>
      </c>
      <c r="S405" s="4" t="s">
        <v>16</v>
      </c>
      <c r="T405" s="4" t="s">
        <v>16</v>
      </c>
    </row>
    <row r="406" spans="1:20" ht="11.1" customHeight="1" x14ac:dyDescent="0.2">
      <c r="A406" s="3" t="s">
        <v>17</v>
      </c>
      <c r="B406" s="3" t="s">
        <v>883</v>
      </c>
      <c r="C406" s="3" t="s">
        <v>601</v>
      </c>
      <c r="D406" s="3" t="s">
        <v>280</v>
      </c>
      <c r="E406" s="3" t="s">
        <v>281</v>
      </c>
      <c r="F406" s="3" t="s">
        <v>195</v>
      </c>
      <c r="G406" s="16" t="s">
        <v>1536</v>
      </c>
      <c r="H406" s="3" t="s">
        <v>878</v>
      </c>
      <c r="I406" s="3" t="s">
        <v>287</v>
      </c>
      <c r="J406" s="3" t="s">
        <v>602</v>
      </c>
      <c r="K406" s="12">
        <v>0</v>
      </c>
      <c r="L406" s="12">
        <v>0</v>
      </c>
      <c r="M406" s="12">
        <v>0</v>
      </c>
      <c r="N406" s="12">
        <v>0</v>
      </c>
      <c r="O406" s="12">
        <v>0</v>
      </c>
      <c r="P406" s="12">
        <v>0</v>
      </c>
      <c r="Q406" s="12">
        <v>0</v>
      </c>
      <c r="R406" s="4" t="s">
        <v>16</v>
      </c>
      <c r="S406" s="4" t="s">
        <v>16</v>
      </c>
      <c r="T406" s="4" t="s">
        <v>16</v>
      </c>
    </row>
    <row r="407" spans="1:20" ht="11.1" customHeight="1" x14ac:dyDescent="0.2">
      <c r="A407" s="3" t="s">
        <v>17</v>
      </c>
      <c r="B407" s="3" t="s">
        <v>884</v>
      </c>
      <c r="C407" s="3" t="s">
        <v>349</v>
      </c>
      <c r="D407" s="3" t="s">
        <v>280</v>
      </c>
      <c r="E407" s="3" t="s">
        <v>281</v>
      </c>
      <c r="F407" s="3" t="s">
        <v>195</v>
      </c>
      <c r="G407" s="16" t="s">
        <v>1536</v>
      </c>
      <c r="H407" s="3" t="s">
        <v>878</v>
      </c>
      <c r="I407" s="3" t="s">
        <v>287</v>
      </c>
      <c r="J407" s="3" t="s">
        <v>350</v>
      </c>
      <c r="K407" s="12">
        <v>375</v>
      </c>
      <c r="L407" s="12">
        <v>96</v>
      </c>
      <c r="M407" s="12">
        <v>0</v>
      </c>
      <c r="N407" s="12">
        <v>0</v>
      </c>
      <c r="O407" s="12">
        <v>349.33</v>
      </c>
      <c r="P407" s="12">
        <v>0</v>
      </c>
      <c r="Q407" s="12">
        <v>365.52</v>
      </c>
      <c r="R407" s="4" t="s">
        <v>16</v>
      </c>
      <c r="S407" s="4" t="s">
        <v>16</v>
      </c>
      <c r="T407" s="4" t="s">
        <v>16</v>
      </c>
    </row>
    <row r="408" spans="1:20" ht="11.1" customHeight="1" x14ac:dyDescent="0.2">
      <c r="A408" s="3" t="s">
        <v>17</v>
      </c>
      <c r="B408" s="3" t="s">
        <v>885</v>
      </c>
      <c r="C408" s="3" t="s">
        <v>407</v>
      </c>
      <c r="D408" s="3" t="s">
        <v>280</v>
      </c>
      <c r="E408" s="3" t="s">
        <v>281</v>
      </c>
      <c r="F408" s="3" t="s">
        <v>195</v>
      </c>
      <c r="G408" s="16" t="s">
        <v>1536</v>
      </c>
      <c r="H408" s="3" t="s">
        <v>878</v>
      </c>
      <c r="I408" s="3" t="s">
        <v>287</v>
      </c>
      <c r="J408" s="3" t="s">
        <v>408</v>
      </c>
      <c r="K408" s="12">
        <v>0</v>
      </c>
      <c r="L408" s="12">
        <v>0</v>
      </c>
      <c r="M408" s="12">
        <v>0</v>
      </c>
      <c r="N408" s="12">
        <v>0</v>
      </c>
      <c r="O408" s="12">
        <v>0</v>
      </c>
      <c r="P408" s="12">
        <v>0</v>
      </c>
      <c r="Q408" s="12">
        <v>0</v>
      </c>
      <c r="R408" s="4" t="s">
        <v>16</v>
      </c>
      <c r="S408" s="4" t="s">
        <v>16</v>
      </c>
      <c r="T408" s="4" t="s">
        <v>16</v>
      </c>
    </row>
    <row r="409" spans="1:20" ht="11.1" customHeight="1" x14ac:dyDescent="0.2">
      <c r="A409" s="3" t="s">
        <v>17</v>
      </c>
      <c r="B409" s="3" t="s">
        <v>886</v>
      </c>
      <c r="C409" s="3" t="s">
        <v>416</v>
      </c>
      <c r="D409" s="3" t="s">
        <v>280</v>
      </c>
      <c r="E409" s="3" t="s">
        <v>281</v>
      </c>
      <c r="F409" s="3" t="s">
        <v>195</v>
      </c>
      <c r="G409" s="16" t="s">
        <v>1536</v>
      </c>
      <c r="H409" s="3" t="s">
        <v>878</v>
      </c>
      <c r="I409" s="3" t="s">
        <v>287</v>
      </c>
      <c r="J409" s="3" t="s">
        <v>417</v>
      </c>
      <c r="K409" s="12">
        <v>8000</v>
      </c>
      <c r="L409" s="12">
        <v>0</v>
      </c>
      <c r="M409" s="12">
        <v>0</v>
      </c>
      <c r="N409" s="12">
        <v>900</v>
      </c>
      <c r="O409" s="12">
        <v>7933.55</v>
      </c>
      <c r="P409" s="12">
        <v>219.13</v>
      </c>
      <c r="Q409" s="12">
        <v>8690.6299999999992</v>
      </c>
      <c r="R409" s="4" t="s">
        <v>16</v>
      </c>
      <c r="S409" s="4" t="s">
        <v>16</v>
      </c>
      <c r="T409" s="4" t="s">
        <v>16</v>
      </c>
    </row>
    <row r="410" spans="1:20" ht="11.1" customHeight="1" x14ac:dyDescent="0.2">
      <c r="A410" s="3" t="s">
        <v>17</v>
      </c>
      <c r="B410" s="3" t="s">
        <v>887</v>
      </c>
      <c r="C410" s="3" t="s">
        <v>302</v>
      </c>
      <c r="D410" s="3" t="s">
        <v>280</v>
      </c>
      <c r="E410" s="3" t="s">
        <v>281</v>
      </c>
      <c r="F410" s="3" t="s">
        <v>195</v>
      </c>
      <c r="G410" s="16" t="s">
        <v>1536</v>
      </c>
      <c r="H410" s="3" t="s">
        <v>878</v>
      </c>
      <c r="I410" s="3" t="s">
        <v>303</v>
      </c>
      <c r="J410" s="3" t="s">
        <v>304</v>
      </c>
      <c r="K410" s="12">
        <v>8535.41</v>
      </c>
      <c r="L410" s="12">
        <v>1819.61</v>
      </c>
      <c r="M410" s="12">
        <v>0</v>
      </c>
      <c r="N410" s="12">
        <v>1739.58</v>
      </c>
      <c r="O410" s="12">
        <v>7699.29</v>
      </c>
      <c r="P410" s="12">
        <v>1591.37</v>
      </c>
      <c r="Q410" s="12">
        <v>7199.81</v>
      </c>
      <c r="R410" s="4" t="s">
        <v>16</v>
      </c>
      <c r="S410" s="4" t="s">
        <v>16</v>
      </c>
      <c r="T410" s="4" t="s">
        <v>16</v>
      </c>
    </row>
    <row r="411" spans="1:20" ht="11.1" customHeight="1" x14ac:dyDescent="0.2">
      <c r="A411" s="3" t="s">
        <v>17</v>
      </c>
      <c r="B411" s="3" t="s">
        <v>888</v>
      </c>
      <c r="C411" s="3" t="s">
        <v>426</v>
      </c>
      <c r="D411" s="3" t="s">
        <v>280</v>
      </c>
      <c r="E411" s="3" t="s">
        <v>281</v>
      </c>
      <c r="F411" s="3" t="s">
        <v>195</v>
      </c>
      <c r="G411" s="16" t="s">
        <v>1536</v>
      </c>
      <c r="H411" s="3" t="s">
        <v>889</v>
      </c>
      <c r="I411" s="3" t="s">
        <v>283</v>
      </c>
      <c r="J411" s="3" t="s">
        <v>428</v>
      </c>
      <c r="K411" s="12">
        <v>29325.96</v>
      </c>
      <c r="L411" s="12">
        <v>6867.41</v>
      </c>
      <c r="M411" s="12">
        <v>0</v>
      </c>
      <c r="N411" s="12">
        <v>1951.93</v>
      </c>
      <c r="O411" s="12">
        <v>19500.86</v>
      </c>
      <c r="P411" s="12">
        <v>5628.97</v>
      </c>
      <c r="Q411" s="12">
        <v>24749.74</v>
      </c>
      <c r="R411" s="4" t="s">
        <v>16</v>
      </c>
      <c r="S411" s="4" t="s">
        <v>16</v>
      </c>
      <c r="T411" s="4" t="s">
        <v>16</v>
      </c>
    </row>
    <row r="412" spans="1:20" ht="11.1" customHeight="1" x14ac:dyDescent="0.2">
      <c r="A412" s="3" t="s">
        <v>17</v>
      </c>
      <c r="B412" s="3" t="s">
        <v>890</v>
      </c>
      <c r="C412" s="3" t="s">
        <v>329</v>
      </c>
      <c r="D412" s="3" t="s">
        <v>280</v>
      </c>
      <c r="E412" s="3" t="s">
        <v>281</v>
      </c>
      <c r="F412" s="3" t="s">
        <v>195</v>
      </c>
      <c r="G412" s="16" t="s">
        <v>1536</v>
      </c>
      <c r="H412" s="3" t="s">
        <v>889</v>
      </c>
      <c r="I412" s="3" t="s">
        <v>283</v>
      </c>
      <c r="J412" s="3" t="s">
        <v>330</v>
      </c>
      <c r="K412" s="12">
        <v>0</v>
      </c>
      <c r="L412" s="12">
        <v>16.11</v>
      </c>
      <c r="M412" s="12">
        <v>0</v>
      </c>
      <c r="N412" s="12">
        <v>0</v>
      </c>
      <c r="O412" s="12">
        <v>394.1</v>
      </c>
      <c r="P412" s="12">
        <v>0</v>
      </c>
      <c r="Q412" s="12">
        <v>522.78</v>
      </c>
      <c r="R412" s="4" t="s">
        <v>16</v>
      </c>
      <c r="S412" s="4" t="s">
        <v>16</v>
      </c>
      <c r="T412" s="4" t="s">
        <v>16</v>
      </c>
    </row>
    <row r="413" spans="1:20" ht="11.1" customHeight="1" x14ac:dyDescent="0.2">
      <c r="A413" s="3" t="s">
        <v>17</v>
      </c>
      <c r="B413" s="3" t="s">
        <v>891</v>
      </c>
      <c r="C413" s="3" t="s">
        <v>536</v>
      </c>
      <c r="D413" s="3" t="s">
        <v>280</v>
      </c>
      <c r="E413" s="3" t="s">
        <v>281</v>
      </c>
      <c r="F413" s="3" t="s">
        <v>195</v>
      </c>
      <c r="G413" s="16" t="s">
        <v>1536</v>
      </c>
      <c r="H413" s="3" t="s">
        <v>889</v>
      </c>
      <c r="I413" s="3" t="s">
        <v>283</v>
      </c>
      <c r="J413" s="3" t="s">
        <v>537</v>
      </c>
      <c r="K413" s="12">
        <v>245</v>
      </c>
      <c r="L413" s="12">
        <v>0</v>
      </c>
      <c r="M413" s="12">
        <v>0</v>
      </c>
      <c r="N413" s="12">
        <v>0</v>
      </c>
      <c r="O413" s="12">
        <v>118.97</v>
      </c>
      <c r="P413" s="12">
        <v>0</v>
      </c>
      <c r="Q413" s="12">
        <v>172.8</v>
      </c>
      <c r="R413" s="4" t="s">
        <v>16</v>
      </c>
      <c r="S413" s="4" t="s">
        <v>16</v>
      </c>
      <c r="T413" s="4" t="s">
        <v>16</v>
      </c>
    </row>
    <row r="414" spans="1:20" ht="11.1" customHeight="1" x14ac:dyDescent="0.2">
      <c r="A414" s="3" t="s">
        <v>17</v>
      </c>
      <c r="B414" s="3" t="s">
        <v>892</v>
      </c>
      <c r="C414" s="3" t="s">
        <v>310</v>
      </c>
      <c r="D414" s="3" t="s">
        <v>280</v>
      </c>
      <c r="E414" s="3" t="s">
        <v>281</v>
      </c>
      <c r="F414" s="3" t="s">
        <v>195</v>
      </c>
      <c r="G414" s="16" t="s">
        <v>1536</v>
      </c>
      <c r="H414" s="3" t="s">
        <v>889</v>
      </c>
      <c r="I414" s="3" t="s">
        <v>283</v>
      </c>
      <c r="J414" s="3" t="s">
        <v>311</v>
      </c>
      <c r="K414" s="12">
        <v>0</v>
      </c>
      <c r="L414" s="12">
        <v>0</v>
      </c>
      <c r="M414" s="12">
        <v>0</v>
      </c>
      <c r="N414" s="12">
        <v>0</v>
      </c>
      <c r="O414" s="12">
        <v>687.5</v>
      </c>
      <c r="P414" s="12">
        <v>0</v>
      </c>
      <c r="Q414" s="12">
        <v>0</v>
      </c>
      <c r="R414" s="4" t="s">
        <v>16</v>
      </c>
      <c r="S414" s="4" t="s">
        <v>16</v>
      </c>
      <c r="T414" s="4" t="s">
        <v>16</v>
      </c>
    </row>
    <row r="415" spans="1:20" ht="11.1" customHeight="1" x14ac:dyDescent="0.2">
      <c r="A415" s="3" t="s">
        <v>17</v>
      </c>
      <c r="B415" s="3" t="s">
        <v>893</v>
      </c>
      <c r="C415" s="3" t="s">
        <v>399</v>
      </c>
      <c r="D415" s="3" t="s">
        <v>280</v>
      </c>
      <c r="E415" s="3" t="s">
        <v>281</v>
      </c>
      <c r="F415" s="3" t="s">
        <v>195</v>
      </c>
      <c r="G415" s="16" t="s">
        <v>1536</v>
      </c>
      <c r="H415" s="3" t="s">
        <v>889</v>
      </c>
      <c r="I415" s="3" t="s">
        <v>287</v>
      </c>
      <c r="J415" s="3" t="s">
        <v>400</v>
      </c>
      <c r="K415" s="12">
        <v>6850</v>
      </c>
      <c r="L415" s="12">
        <v>0</v>
      </c>
      <c r="M415" s="12">
        <v>0</v>
      </c>
      <c r="N415" s="12">
        <v>58.06</v>
      </c>
      <c r="O415" s="12">
        <v>3261.78</v>
      </c>
      <c r="P415" s="12">
        <v>0</v>
      </c>
      <c r="Q415" s="12">
        <v>4023.59</v>
      </c>
      <c r="R415" s="4" t="s">
        <v>16</v>
      </c>
      <c r="S415" s="4" t="s">
        <v>16</v>
      </c>
      <c r="T415" s="4" t="s">
        <v>16</v>
      </c>
    </row>
    <row r="416" spans="1:20" ht="11.1" customHeight="1" x14ac:dyDescent="0.2">
      <c r="A416" s="3" t="s">
        <v>17</v>
      </c>
      <c r="B416" s="3" t="s">
        <v>894</v>
      </c>
      <c r="C416" s="3" t="s">
        <v>601</v>
      </c>
      <c r="D416" s="3" t="s">
        <v>280</v>
      </c>
      <c r="E416" s="3" t="s">
        <v>281</v>
      </c>
      <c r="F416" s="3" t="s">
        <v>195</v>
      </c>
      <c r="G416" s="16" t="s">
        <v>1536</v>
      </c>
      <c r="H416" s="3" t="s">
        <v>889</v>
      </c>
      <c r="I416" s="3" t="s">
        <v>287</v>
      </c>
      <c r="J416" s="3" t="s">
        <v>602</v>
      </c>
      <c r="K416" s="12">
        <v>0</v>
      </c>
      <c r="L416" s="12">
        <v>0</v>
      </c>
      <c r="M416" s="12">
        <v>0</v>
      </c>
      <c r="N416" s="12">
        <v>0</v>
      </c>
      <c r="O416" s="12">
        <v>0</v>
      </c>
      <c r="P416" s="12">
        <v>0</v>
      </c>
      <c r="Q416" s="12">
        <v>0</v>
      </c>
      <c r="R416" s="4" t="s">
        <v>16</v>
      </c>
      <c r="S416" s="4" t="s">
        <v>16</v>
      </c>
      <c r="T416" s="4" t="s">
        <v>16</v>
      </c>
    </row>
    <row r="417" spans="1:20" ht="11.1" customHeight="1" x14ac:dyDescent="0.2">
      <c r="A417" s="3" t="s">
        <v>17</v>
      </c>
      <c r="B417" s="3" t="s">
        <v>895</v>
      </c>
      <c r="C417" s="3" t="s">
        <v>416</v>
      </c>
      <c r="D417" s="3" t="s">
        <v>280</v>
      </c>
      <c r="E417" s="3" t="s">
        <v>281</v>
      </c>
      <c r="F417" s="3" t="s">
        <v>195</v>
      </c>
      <c r="G417" s="16" t="s">
        <v>1536</v>
      </c>
      <c r="H417" s="3" t="s">
        <v>889</v>
      </c>
      <c r="I417" s="3" t="s">
        <v>287</v>
      </c>
      <c r="J417" s="3" t="s">
        <v>417</v>
      </c>
      <c r="K417" s="12">
        <v>9500</v>
      </c>
      <c r="L417" s="12">
        <v>1506.5</v>
      </c>
      <c r="M417" s="12">
        <v>174.07</v>
      </c>
      <c r="N417" s="12">
        <v>1591.16</v>
      </c>
      <c r="O417" s="12">
        <v>25697.08</v>
      </c>
      <c r="P417" s="12">
        <v>1101.8499999999999</v>
      </c>
      <c r="Q417" s="12">
        <v>5132.46</v>
      </c>
      <c r="R417" s="4" t="s">
        <v>16</v>
      </c>
      <c r="S417" s="4" t="s">
        <v>16</v>
      </c>
      <c r="T417" s="4" t="s">
        <v>16</v>
      </c>
    </row>
    <row r="418" spans="1:20" ht="11.1" customHeight="1" x14ac:dyDescent="0.2">
      <c r="A418" s="3" t="s">
        <v>17</v>
      </c>
      <c r="B418" s="3" t="s">
        <v>896</v>
      </c>
      <c r="C418" s="3" t="s">
        <v>302</v>
      </c>
      <c r="D418" s="3" t="s">
        <v>280</v>
      </c>
      <c r="E418" s="3" t="s">
        <v>281</v>
      </c>
      <c r="F418" s="3" t="s">
        <v>195</v>
      </c>
      <c r="G418" s="16" t="s">
        <v>1536</v>
      </c>
      <c r="H418" s="3" t="s">
        <v>889</v>
      </c>
      <c r="I418" s="3" t="s">
        <v>303</v>
      </c>
      <c r="J418" s="3" t="s">
        <v>304</v>
      </c>
      <c r="K418" s="12">
        <v>2262.1799999999998</v>
      </c>
      <c r="L418" s="12">
        <v>516.03</v>
      </c>
      <c r="M418" s="12">
        <v>0</v>
      </c>
      <c r="N418" s="12">
        <v>145.94</v>
      </c>
      <c r="O418" s="12">
        <v>1563.51</v>
      </c>
      <c r="P418" s="12">
        <v>413.74</v>
      </c>
      <c r="Q418" s="12">
        <v>1866.47</v>
      </c>
      <c r="R418" s="4" t="s">
        <v>16</v>
      </c>
      <c r="S418" s="4" t="s">
        <v>16</v>
      </c>
      <c r="T418" s="4" t="s">
        <v>16</v>
      </c>
    </row>
    <row r="419" spans="1:20" ht="11.1" customHeight="1" x14ac:dyDescent="0.2">
      <c r="A419" s="3" t="s">
        <v>17</v>
      </c>
      <c r="B419" s="3" t="s">
        <v>897</v>
      </c>
      <c r="C419" s="3" t="s">
        <v>898</v>
      </c>
      <c r="D419" s="3" t="s">
        <v>280</v>
      </c>
      <c r="E419" s="3" t="s">
        <v>281</v>
      </c>
      <c r="F419" s="3" t="s">
        <v>195</v>
      </c>
      <c r="G419" s="16" t="s">
        <v>1538</v>
      </c>
      <c r="H419" s="3" t="s">
        <v>899</v>
      </c>
      <c r="I419" s="3" t="s">
        <v>287</v>
      </c>
      <c r="J419" s="3" t="s">
        <v>412</v>
      </c>
      <c r="K419" s="12">
        <v>466577</v>
      </c>
      <c r="L419" s="12">
        <v>65895.08</v>
      </c>
      <c r="M419" s="12">
        <v>0</v>
      </c>
      <c r="N419" s="12">
        <v>73669.41</v>
      </c>
      <c r="O419" s="12">
        <v>412876.9</v>
      </c>
      <c r="P419" s="12">
        <v>0</v>
      </c>
      <c r="Q419" s="12">
        <v>404740.54</v>
      </c>
      <c r="R419" s="4" t="s">
        <v>16</v>
      </c>
      <c r="S419" s="4" t="s">
        <v>16</v>
      </c>
      <c r="T419" s="4" t="s">
        <v>16</v>
      </c>
    </row>
    <row r="420" spans="1:20" ht="11.1" customHeight="1" x14ac:dyDescent="0.2">
      <c r="A420" s="3" t="s">
        <v>17</v>
      </c>
      <c r="B420" s="3" t="s">
        <v>900</v>
      </c>
      <c r="C420" s="3" t="s">
        <v>901</v>
      </c>
      <c r="D420" s="3" t="s">
        <v>280</v>
      </c>
      <c r="E420" s="3" t="s">
        <v>281</v>
      </c>
      <c r="F420" s="3" t="s">
        <v>214</v>
      </c>
      <c r="G420" s="16" t="s">
        <v>1539</v>
      </c>
      <c r="H420" s="3" t="s">
        <v>902</v>
      </c>
      <c r="I420" s="3" t="s">
        <v>303</v>
      </c>
      <c r="J420" s="3" t="s">
        <v>903</v>
      </c>
      <c r="K420" s="12">
        <v>364498</v>
      </c>
      <c r="L420" s="12">
        <v>0</v>
      </c>
      <c r="M420" s="12">
        <v>0</v>
      </c>
      <c r="N420" s="12">
        <v>0</v>
      </c>
      <c r="O420" s="12">
        <v>351002</v>
      </c>
      <c r="P420" s="12">
        <v>0</v>
      </c>
      <c r="Q420" s="12">
        <v>356049</v>
      </c>
      <c r="R420" s="4" t="s">
        <v>16</v>
      </c>
      <c r="S420" s="4" t="s">
        <v>16</v>
      </c>
      <c r="T420" s="4" t="s">
        <v>16</v>
      </c>
    </row>
    <row r="421" spans="1:20" ht="11.1" customHeight="1" x14ac:dyDescent="0.2">
      <c r="A421" s="3" t="s">
        <v>17</v>
      </c>
      <c r="B421" s="3" t="s">
        <v>904</v>
      </c>
      <c r="C421" s="3" t="s">
        <v>905</v>
      </c>
      <c r="D421" s="3" t="s">
        <v>280</v>
      </c>
      <c r="E421" s="3" t="s">
        <v>281</v>
      </c>
      <c r="F421" s="3" t="s">
        <v>214</v>
      </c>
      <c r="G421" s="16" t="s">
        <v>1539</v>
      </c>
      <c r="H421" s="3" t="s">
        <v>902</v>
      </c>
      <c r="I421" s="3" t="s">
        <v>303</v>
      </c>
      <c r="J421" s="3" t="s">
        <v>906</v>
      </c>
      <c r="K421" s="12">
        <v>0</v>
      </c>
      <c r="L421" s="12">
        <v>0</v>
      </c>
      <c r="M421" s="12">
        <v>0</v>
      </c>
      <c r="N421" s="12">
        <v>0</v>
      </c>
      <c r="O421" s="12">
        <v>0</v>
      </c>
      <c r="P421" s="12">
        <v>2202.42</v>
      </c>
      <c r="Q421" s="12">
        <v>5171</v>
      </c>
      <c r="R421" s="4" t="s">
        <v>16</v>
      </c>
      <c r="S421" s="4" t="s">
        <v>16</v>
      </c>
      <c r="T421" s="4" t="s">
        <v>16</v>
      </c>
    </row>
    <row r="422" spans="1:20" ht="11.1" customHeight="1" x14ac:dyDescent="0.2">
      <c r="A422" s="3" t="s">
        <v>17</v>
      </c>
      <c r="B422" s="3" t="s">
        <v>907</v>
      </c>
      <c r="C422" s="3" t="s">
        <v>908</v>
      </c>
      <c r="D422" s="3" t="s">
        <v>280</v>
      </c>
      <c r="E422" s="3" t="s">
        <v>281</v>
      </c>
      <c r="F422" s="3" t="s">
        <v>214</v>
      </c>
      <c r="G422" s="16" t="s">
        <v>1539</v>
      </c>
      <c r="H422" s="3" t="s">
        <v>909</v>
      </c>
      <c r="I422" s="3" t="s">
        <v>303</v>
      </c>
      <c r="J422" s="3" t="s">
        <v>903</v>
      </c>
      <c r="K422" s="12">
        <v>654909</v>
      </c>
      <c r="L422" s="12">
        <v>0</v>
      </c>
      <c r="M422" s="12">
        <v>0</v>
      </c>
      <c r="N422" s="12">
        <v>0</v>
      </c>
      <c r="O422" s="12">
        <v>625442</v>
      </c>
      <c r="P422" s="12">
        <v>0</v>
      </c>
      <c r="Q422" s="12">
        <v>632816</v>
      </c>
      <c r="R422" s="4" t="s">
        <v>16</v>
      </c>
      <c r="S422" s="4" t="s">
        <v>16</v>
      </c>
      <c r="T422" s="4" t="s">
        <v>16</v>
      </c>
    </row>
    <row r="423" spans="1:20" ht="11.1" customHeight="1" x14ac:dyDescent="0.2">
      <c r="A423" s="3" t="s">
        <v>17</v>
      </c>
      <c r="B423" s="3" t="s">
        <v>910</v>
      </c>
      <c r="C423" s="3" t="s">
        <v>911</v>
      </c>
      <c r="D423" s="3" t="s">
        <v>280</v>
      </c>
      <c r="E423" s="3" t="s">
        <v>281</v>
      </c>
      <c r="F423" s="3" t="s">
        <v>214</v>
      </c>
      <c r="G423" s="16" t="s">
        <v>1539</v>
      </c>
      <c r="H423" s="3" t="s">
        <v>912</v>
      </c>
      <c r="I423" s="3" t="s">
        <v>303</v>
      </c>
      <c r="J423" s="3" t="s">
        <v>913</v>
      </c>
      <c r="K423" s="12">
        <v>181523</v>
      </c>
      <c r="L423" s="12">
        <v>181523</v>
      </c>
      <c r="M423" s="12">
        <v>0</v>
      </c>
      <c r="N423" s="12">
        <v>184405</v>
      </c>
      <c r="O423" s="12">
        <v>184405</v>
      </c>
      <c r="P423" s="12">
        <v>171335</v>
      </c>
      <c r="Q423" s="12">
        <v>171335</v>
      </c>
      <c r="R423" s="4" t="s">
        <v>16</v>
      </c>
      <c r="S423" s="4" t="s">
        <v>16</v>
      </c>
      <c r="T423" s="4" t="s">
        <v>16</v>
      </c>
    </row>
    <row r="424" spans="1:20" ht="11.1" customHeight="1" x14ac:dyDescent="0.2">
      <c r="A424" s="3" t="s">
        <v>17</v>
      </c>
      <c r="B424" s="3" t="s">
        <v>914</v>
      </c>
      <c r="C424" s="3" t="s">
        <v>915</v>
      </c>
      <c r="D424" s="3" t="s">
        <v>280</v>
      </c>
      <c r="E424" s="3" t="s">
        <v>281</v>
      </c>
      <c r="F424" s="3" t="s">
        <v>214</v>
      </c>
      <c r="G424" s="16" t="s">
        <v>1539</v>
      </c>
      <c r="H424" s="3" t="s">
        <v>916</v>
      </c>
      <c r="I424" s="3" t="s">
        <v>303</v>
      </c>
      <c r="J424" s="3" t="s">
        <v>913</v>
      </c>
      <c r="K424" s="12">
        <v>15000</v>
      </c>
      <c r="L424" s="12">
        <v>4271.75</v>
      </c>
      <c r="M424" s="12">
        <v>0</v>
      </c>
      <c r="N424" s="12">
        <v>0</v>
      </c>
      <c r="O424" s="12">
        <v>10483.06</v>
      </c>
      <c r="P424" s="12">
        <v>0</v>
      </c>
      <c r="Q424" s="12">
        <v>17552.46</v>
      </c>
      <c r="R424" s="4" t="s">
        <v>16</v>
      </c>
      <c r="S424" s="4" t="s">
        <v>16</v>
      </c>
      <c r="T424" s="4" t="s">
        <v>16</v>
      </c>
    </row>
    <row r="425" spans="1:20" ht="11.1" customHeight="1" x14ac:dyDescent="0.2">
      <c r="A425" s="3" t="s">
        <v>17</v>
      </c>
      <c r="B425" s="3" t="s">
        <v>917</v>
      </c>
      <c r="C425" s="3" t="s">
        <v>918</v>
      </c>
      <c r="D425" s="3" t="s">
        <v>280</v>
      </c>
      <c r="E425" s="3" t="s">
        <v>281</v>
      </c>
      <c r="F425" s="3" t="s">
        <v>214</v>
      </c>
      <c r="G425" s="16" t="s">
        <v>1539</v>
      </c>
      <c r="H425" s="3" t="s">
        <v>919</v>
      </c>
      <c r="I425" s="3" t="s">
        <v>303</v>
      </c>
      <c r="J425" s="3" t="s">
        <v>920</v>
      </c>
      <c r="K425" s="12">
        <v>943346.57</v>
      </c>
      <c r="L425" s="12">
        <v>223854.07</v>
      </c>
      <c r="M425" s="12">
        <v>0</v>
      </c>
      <c r="N425" s="12">
        <v>207308.68</v>
      </c>
      <c r="O425" s="12">
        <v>818951.95</v>
      </c>
      <c r="P425" s="12">
        <v>243452.02</v>
      </c>
      <c r="Q425" s="12">
        <v>947260</v>
      </c>
      <c r="R425" s="4" t="s">
        <v>16</v>
      </c>
      <c r="S425" s="4" t="s">
        <v>16</v>
      </c>
      <c r="T425" s="4" t="s">
        <v>16</v>
      </c>
    </row>
    <row r="426" spans="1:20" ht="11.1" customHeight="1" x14ac:dyDescent="0.2">
      <c r="A426" s="3" t="s">
        <v>17</v>
      </c>
      <c r="B426" s="3" t="s">
        <v>921</v>
      </c>
      <c r="C426" s="3" t="s">
        <v>922</v>
      </c>
      <c r="D426" s="3" t="s">
        <v>280</v>
      </c>
      <c r="E426" s="3" t="s">
        <v>281</v>
      </c>
      <c r="F426" s="3" t="s">
        <v>214</v>
      </c>
      <c r="G426" s="16" t="s">
        <v>1539</v>
      </c>
      <c r="H426" s="3" t="s">
        <v>919</v>
      </c>
      <c r="I426" s="3" t="s">
        <v>303</v>
      </c>
      <c r="J426" s="3" t="s">
        <v>923</v>
      </c>
      <c r="K426" s="12">
        <v>411330.34</v>
      </c>
      <c r="L426" s="12">
        <v>86945.16</v>
      </c>
      <c r="M426" s="12">
        <v>0</v>
      </c>
      <c r="N426" s="12">
        <v>91148.49</v>
      </c>
      <c r="O426" s="12">
        <v>350521.67</v>
      </c>
      <c r="P426" s="12">
        <v>107086.17</v>
      </c>
      <c r="Q426" s="12">
        <v>423658.64</v>
      </c>
      <c r="R426" s="4" t="s">
        <v>16</v>
      </c>
      <c r="S426" s="4" t="s">
        <v>16</v>
      </c>
      <c r="T426" s="4" t="s">
        <v>16</v>
      </c>
    </row>
    <row r="427" spans="1:20" ht="11.1" customHeight="1" x14ac:dyDescent="0.2">
      <c r="A427" s="3" t="s">
        <v>17</v>
      </c>
      <c r="B427" s="3" t="s">
        <v>924</v>
      </c>
      <c r="C427" s="3" t="s">
        <v>925</v>
      </c>
      <c r="D427" s="3" t="s">
        <v>280</v>
      </c>
      <c r="E427" s="3" t="s">
        <v>281</v>
      </c>
      <c r="F427" s="3" t="s">
        <v>214</v>
      </c>
      <c r="G427" s="16" t="s">
        <v>1539</v>
      </c>
      <c r="H427" s="3" t="s">
        <v>926</v>
      </c>
      <c r="I427" s="3" t="s">
        <v>303</v>
      </c>
      <c r="J427" s="3" t="s">
        <v>920</v>
      </c>
      <c r="K427" s="12">
        <v>62892.33</v>
      </c>
      <c r="L427" s="12">
        <v>15080.12</v>
      </c>
      <c r="M427" s="12">
        <v>0</v>
      </c>
      <c r="N427" s="12">
        <v>15443.32</v>
      </c>
      <c r="O427" s="12">
        <v>62018.87</v>
      </c>
      <c r="P427" s="12">
        <v>14628.81</v>
      </c>
      <c r="Q427" s="12">
        <v>56797.7</v>
      </c>
      <c r="R427" s="4" t="s">
        <v>16</v>
      </c>
      <c r="S427" s="4" t="s">
        <v>16</v>
      </c>
      <c r="T427" s="4" t="s">
        <v>16</v>
      </c>
    </row>
    <row r="428" spans="1:20" ht="11.1" customHeight="1" x14ac:dyDescent="0.2">
      <c r="A428" s="3" t="s">
        <v>17</v>
      </c>
      <c r="B428" s="3" t="s">
        <v>927</v>
      </c>
      <c r="C428" s="3" t="s">
        <v>928</v>
      </c>
      <c r="D428" s="3" t="s">
        <v>280</v>
      </c>
      <c r="E428" s="3" t="s">
        <v>281</v>
      </c>
      <c r="F428" s="3" t="s">
        <v>214</v>
      </c>
      <c r="G428" s="16" t="s">
        <v>1539</v>
      </c>
      <c r="H428" s="3" t="s">
        <v>926</v>
      </c>
      <c r="I428" s="3" t="s">
        <v>303</v>
      </c>
      <c r="J428" s="3" t="s">
        <v>923</v>
      </c>
      <c r="K428" s="12">
        <v>9354.77</v>
      </c>
      <c r="L428" s="12">
        <v>1545.54</v>
      </c>
      <c r="M428" s="12">
        <v>0</v>
      </c>
      <c r="N428" s="12">
        <v>1707.51</v>
      </c>
      <c r="O428" s="12">
        <v>6830.04</v>
      </c>
      <c r="P428" s="12">
        <v>1552.02</v>
      </c>
      <c r="Q428" s="12">
        <v>6471.63</v>
      </c>
      <c r="R428" s="4" t="s">
        <v>16</v>
      </c>
      <c r="S428" s="4" t="s">
        <v>16</v>
      </c>
      <c r="T428" s="4" t="s">
        <v>16</v>
      </c>
    </row>
    <row r="429" spans="1:20" ht="11.1" customHeight="1" x14ac:dyDescent="0.2">
      <c r="A429" s="3" t="s">
        <v>17</v>
      </c>
      <c r="B429" s="3" t="s">
        <v>929</v>
      </c>
      <c r="C429" s="3" t="s">
        <v>930</v>
      </c>
      <c r="D429" s="3" t="s">
        <v>280</v>
      </c>
      <c r="E429" s="3" t="s">
        <v>281</v>
      </c>
      <c r="F429" s="3" t="s">
        <v>214</v>
      </c>
      <c r="G429" s="16" t="s">
        <v>1539</v>
      </c>
      <c r="H429" s="3" t="s">
        <v>931</v>
      </c>
      <c r="I429" s="3" t="s">
        <v>303</v>
      </c>
      <c r="J429" s="3" t="s">
        <v>920</v>
      </c>
      <c r="K429" s="12">
        <v>38384</v>
      </c>
      <c r="L429" s="12">
        <v>9686.34</v>
      </c>
      <c r="M429" s="12">
        <v>0</v>
      </c>
      <c r="N429" s="12">
        <v>9141.56</v>
      </c>
      <c r="O429" s="12">
        <v>40143.089999999997</v>
      </c>
      <c r="P429" s="12">
        <v>0</v>
      </c>
      <c r="Q429" s="12">
        <v>44412.25</v>
      </c>
      <c r="R429" s="4" t="s">
        <v>16</v>
      </c>
      <c r="S429" s="4" t="s">
        <v>16</v>
      </c>
      <c r="T429" s="4" t="s">
        <v>16</v>
      </c>
    </row>
    <row r="430" spans="1:20" ht="11.1" customHeight="1" x14ac:dyDescent="0.2">
      <c r="A430" s="3" t="s">
        <v>17</v>
      </c>
      <c r="B430" s="3" t="s">
        <v>932</v>
      </c>
      <c r="C430" s="3" t="s">
        <v>933</v>
      </c>
      <c r="D430" s="3" t="s">
        <v>280</v>
      </c>
      <c r="E430" s="3" t="s">
        <v>281</v>
      </c>
      <c r="F430" s="3" t="s">
        <v>214</v>
      </c>
      <c r="G430" s="16" t="s">
        <v>1539</v>
      </c>
      <c r="H430" s="3" t="s">
        <v>931</v>
      </c>
      <c r="I430" s="3" t="s">
        <v>303</v>
      </c>
      <c r="J430" s="3" t="s">
        <v>923</v>
      </c>
      <c r="K430" s="12">
        <v>7523</v>
      </c>
      <c r="L430" s="12">
        <v>0</v>
      </c>
      <c r="M430" s="12">
        <v>0</v>
      </c>
      <c r="N430" s="12">
        <v>0</v>
      </c>
      <c r="O430" s="12">
        <v>0</v>
      </c>
      <c r="P430" s="12">
        <v>0</v>
      </c>
      <c r="Q430" s="12">
        <v>0</v>
      </c>
      <c r="R430" s="4" t="s">
        <v>16</v>
      </c>
      <c r="S430" s="4" t="s">
        <v>16</v>
      </c>
      <c r="T430" s="4" t="s">
        <v>16</v>
      </c>
    </row>
    <row r="431" spans="1:20" ht="11.1" customHeight="1" x14ac:dyDescent="0.2">
      <c r="A431" s="3" t="s">
        <v>17</v>
      </c>
      <c r="B431" s="3" t="s">
        <v>934</v>
      </c>
      <c r="C431" s="3" t="s">
        <v>935</v>
      </c>
      <c r="D431" s="3" t="s">
        <v>280</v>
      </c>
      <c r="E431" s="3" t="s">
        <v>281</v>
      </c>
      <c r="F431" s="3" t="s">
        <v>214</v>
      </c>
      <c r="G431" s="16" t="s">
        <v>1539</v>
      </c>
      <c r="H431" s="3" t="s">
        <v>931</v>
      </c>
      <c r="I431" s="3" t="s">
        <v>303</v>
      </c>
      <c r="J431" s="3" t="s">
        <v>304</v>
      </c>
      <c r="K431" s="12">
        <v>3632</v>
      </c>
      <c r="L431" s="12">
        <v>741.01</v>
      </c>
      <c r="M431" s="12">
        <v>0</v>
      </c>
      <c r="N431" s="12">
        <v>699.33</v>
      </c>
      <c r="O431" s="12">
        <v>3063.28</v>
      </c>
      <c r="P431" s="12">
        <v>0</v>
      </c>
      <c r="Q431" s="12">
        <v>3394.24</v>
      </c>
      <c r="R431" s="4" t="s">
        <v>16</v>
      </c>
      <c r="S431" s="4" t="s">
        <v>16</v>
      </c>
      <c r="T431" s="4" t="s">
        <v>16</v>
      </c>
    </row>
    <row r="432" spans="1:20" ht="11.1" customHeight="1" x14ac:dyDescent="0.2">
      <c r="A432" s="3" t="s">
        <v>17</v>
      </c>
      <c r="B432" s="3" t="s">
        <v>936</v>
      </c>
      <c r="C432" s="3" t="s">
        <v>937</v>
      </c>
      <c r="D432" s="3" t="s">
        <v>280</v>
      </c>
      <c r="E432" s="3" t="s">
        <v>281</v>
      </c>
      <c r="F432" s="3" t="s">
        <v>214</v>
      </c>
      <c r="G432" s="16" t="s">
        <v>1539</v>
      </c>
      <c r="H432" s="3" t="s">
        <v>938</v>
      </c>
      <c r="I432" s="3" t="s">
        <v>303</v>
      </c>
      <c r="J432" s="3" t="s">
        <v>920</v>
      </c>
      <c r="K432" s="12">
        <v>15200</v>
      </c>
      <c r="L432" s="12">
        <v>11453.42</v>
      </c>
      <c r="M432" s="12">
        <v>0</v>
      </c>
      <c r="N432" s="12">
        <v>12000</v>
      </c>
      <c r="O432" s="12">
        <v>5979.69</v>
      </c>
      <c r="P432" s="12">
        <v>45100</v>
      </c>
      <c r="Q432" s="12">
        <v>43637.04</v>
      </c>
      <c r="R432" s="4" t="s">
        <v>16</v>
      </c>
      <c r="S432" s="4" t="s">
        <v>16</v>
      </c>
      <c r="T432" s="4" t="s">
        <v>16</v>
      </c>
    </row>
    <row r="433" spans="1:20" ht="11.1" customHeight="1" x14ac:dyDescent="0.2">
      <c r="A433" s="3" t="s">
        <v>17</v>
      </c>
      <c r="B433" s="3" t="s">
        <v>939</v>
      </c>
      <c r="C433" s="3" t="s">
        <v>940</v>
      </c>
      <c r="D433" s="3" t="s">
        <v>280</v>
      </c>
      <c r="E433" s="3" t="s">
        <v>281</v>
      </c>
      <c r="F433" s="3" t="s">
        <v>214</v>
      </c>
      <c r="G433" s="16" t="s">
        <v>1539</v>
      </c>
      <c r="H433" s="3" t="s">
        <v>938</v>
      </c>
      <c r="I433" s="3" t="s">
        <v>303</v>
      </c>
      <c r="J433" s="3" t="s">
        <v>923</v>
      </c>
      <c r="K433" s="12">
        <v>24925</v>
      </c>
      <c r="L433" s="12">
        <v>28972.92</v>
      </c>
      <c r="M433" s="12">
        <v>0</v>
      </c>
      <c r="N433" s="12">
        <v>29722.92</v>
      </c>
      <c r="O433" s="12">
        <v>30179.52</v>
      </c>
      <c r="P433" s="12">
        <v>26772.92</v>
      </c>
      <c r="Q433" s="12">
        <v>32220.560000000001</v>
      </c>
      <c r="R433" s="4" t="s">
        <v>16</v>
      </c>
      <c r="S433" s="4" t="s">
        <v>16</v>
      </c>
      <c r="T433" s="4" t="s">
        <v>16</v>
      </c>
    </row>
    <row r="434" spans="1:20" ht="11.1" customHeight="1" x14ac:dyDescent="0.2">
      <c r="A434" s="3" t="s">
        <v>17</v>
      </c>
      <c r="B434" s="3" t="s">
        <v>941</v>
      </c>
      <c r="C434" s="3" t="s">
        <v>942</v>
      </c>
      <c r="D434" s="3" t="s">
        <v>280</v>
      </c>
      <c r="E434" s="3" t="s">
        <v>281</v>
      </c>
      <c r="F434" s="3" t="s">
        <v>214</v>
      </c>
      <c r="G434" s="16" t="s">
        <v>1539</v>
      </c>
      <c r="H434" s="3" t="s">
        <v>943</v>
      </c>
      <c r="I434" s="3" t="s">
        <v>303</v>
      </c>
      <c r="J434" s="3" t="s">
        <v>920</v>
      </c>
      <c r="K434" s="12">
        <v>273010</v>
      </c>
      <c r="L434" s="12">
        <v>172650</v>
      </c>
      <c r="M434" s="12">
        <v>0</v>
      </c>
      <c r="N434" s="12">
        <v>211900</v>
      </c>
      <c r="O434" s="12">
        <v>275450</v>
      </c>
      <c r="P434" s="12">
        <v>63400</v>
      </c>
      <c r="Q434" s="12">
        <v>67866.649999999994</v>
      </c>
      <c r="R434" s="4" t="s">
        <v>16</v>
      </c>
      <c r="S434" s="4" t="s">
        <v>16</v>
      </c>
      <c r="T434" s="4" t="s">
        <v>16</v>
      </c>
    </row>
    <row r="435" spans="1:20" ht="11.1" customHeight="1" x14ac:dyDescent="0.2">
      <c r="A435" s="3" t="s">
        <v>17</v>
      </c>
      <c r="B435" s="3" t="s">
        <v>944</v>
      </c>
      <c r="C435" s="3" t="s">
        <v>945</v>
      </c>
      <c r="D435" s="3" t="s">
        <v>280</v>
      </c>
      <c r="E435" s="3" t="s">
        <v>281</v>
      </c>
      <c r="F435" s="3" t="s">
        <v>214</v>
      </c>
      <c r="G435" s="16" t="s">
        <v>1539</v>
      </c>
      <c r="H435" s="3" t="s">
        <v>943</v>
      </c>
      <c r="I435" s="3" t="s">
        <v>303</v>
      </c>
      <c r="J435" s="3" t="s">
        <v>923</v>
      </c>
      <c r="K435" s="12">
        <v>30720</v>
      </c>
      <c r="L435" s="12">
        <v>3000</v>
      </c>
      <c r="M435" s="12">
        <v>0</v>
      </c>
      <c r="N435" s="12">
        <v>9000</v>
      </c>
      <c r="O435" s="12">
        <v>12000</v>
      </c>
      <c r="P435" s="12">
        <v>0</v>
      </c>
      <c r="Q435" s="12">
        <v>0</v>
      </c>
      <c r="R435" s="4" t="s">
        <v>16</v>
      </c>
      <c r="S435" s="4" t="s">
        <v>16</v>
      </c>
      <c r="T435" s="4" t="s">
        <v>16</v>
      </c>
    </row>
    <row r="436" spans="1:20" ht="11.1" customHeight="1" x14ac:dyDescent="0.2">
      <c r="A436" s="3" t="s">
        <v>17</v>
      </c>
      <c r="B436" s="3" t="s">
        <v>946</v>
      </c>
      <c r="C436" s="3" t="s">
        <v>947</v>
      </c>
      <c r="D436" s="3" t="s">
        <v>280</v>
      </c>
      <c r="E436" s="3" t="s">
        <v>281</v>
      </c>
      <c r="F436" s="3" t="s">
        <v>214</v>
      </c>
      <c r="G436" s="16" t="s">
        <v>1539</v>
      </c>
      <c r="H436" s="3" t="s">
        <v>948</v>
      </c>
      <c r="I436" s="3" t="s">
        <v>303</v>
      </c>
      <c r="J436" s="3" t="s">
        <v>913</v>
      </c>
      <c r="K436" s="12">
        <v>5792.24</v>
      </c>
      <c r="L436" s="12">
        <v>3305.99</v>
      </c>
      <c r="M436" s="12">
        <v>0</v>
      </c>
      <c r="N436" s="12">
        <v>2700</v>
      </c>
      <c r="O436" s="12">
        <v>4604.92</v>
      </c>
      <c r="P436" s="12">
        <v>1779</v>
      </c>
      <c r="Q436" s="12">
        <v>5346.54</v>
      </c>
      <c r="R436" s="4" t="s">
        <v>16</v>
      </c>
      <c r="S436" s="4" t="s">
        <v>16</v>
      </c>
      <c r="T436" s="4" t="s">
        <v>16</v>
      </c>
    </row>
    <row r="437" spans="1:20" ht="11.1" customHeight="1" x14ac:dyDescent="0.2">
      <c r="A437" s="3" t="s">
        <v>17</v>
      </c>
      <c r="B437" s="3" t="s">
        <v>949</v>
      </c>
      <c r="C437" s="3" t="s">
        <v>950</v>
      </c>
      <c r="D437" s="3" t="s">
        <v>280</v>
      </c>
      <c r="E437" s="3" t="s">
        <v>281</v>
      </c>
      <c r="F437" s="3" t="s">
        <v>214</v>
      </c>
      <c r="G437" s="16" t="s">
        <v>1539</v>
      </c>
      <c r="H437" s="3" t="s">
        <v>951</v>
      </c>
      <c r="I437" s="3" t="s">
        <v>303</v>
      </c>
      <c r="J437" s="3" t="s">
        <v>913</v>
      </c>
      <c r="K437" s="12">
        <v>4366.76</v>
      </c>
      <c r="L437" s="12">
        <v>744</v>
      </c>
      <c r="M437" s="12">
        <v>0</v>
      </c>
      <c r="N437" s="12">
        <v>857.28</v>
      </c>
      <c r="O437" s="12">
        <v>3536.09</v>
      </c>
      <c r="P437" s="12">
        <v>618.11</v>
      </c>
      <c r="Q437" s="12">
        <v>3449.96</v>
      </c>
      <c r="R437" s="4" t="s">
        <v>16</v>
      </c>
      <c r="S437" s="4" t="s">
        <v>16</v>
      </c>
      <c r="T437" s="4" t="s">
        <v>16</v>
      </c>
    </row>
    <row r="438" spans="1:20" ht="11.1" customHeight="1" x14ac:dyDescent="0.2">
      <c r="A438" s="3" t="s">
        <v>17</v>
      </c>
      <c r="B438" s="3" t="s">
        <v>952</v>
      </c>
      <c r="C438" s="3" t="s">
        <v>953</v>
      </c>
      <c r="D438" s="3" t="s">
        <v>280</v>
      </c>
      <c r="E438" s="3" t="s">
        <v>281</v>
      </c>
      <c r="F438" s="3" t="s">
        <v>214</v>
      </c>
      <c r="G438" s="16" t="s">
        <v>1539</v>
      </c>
      <c r="H438" s="3" t="s">
        <v>954</v>
      </c>
      <c r="I438" s="3" t="s">
        <v>303</v>
      </c>
      <c r="J438" s="3" t="s">
        <v>304</v>
      </c>
      <c r="K438" s="12">
        <v>12321.46</v>
      </c>
      <c r="L438" s="12">
        <v>1076.46</v>
      </c>
      <c r="M438" s="12">
        <v>0</v>
      </c>
      <c r="N438" s="12">
        <v>777.18</v>
      </c>
      <c r="O438" s="12">
        <v>4592.9799999999996</v>
      </c>
      <c r="P438" s="12">
        <v>1472.48</v>
      </c>
      <c r="Q438" s="12">
        <v>6955.96</v>
      </c>
      <c r="R438" s="4" t="s">
        <v>16</v>
      </c>
      <c r="S438" s="4" t="s">
        <v>16</v>
      </c>
      <c r="T438" s="4" t="s">
        <v>16</v>
      </c>
    </row>
    <row r="439" spans="1:20" ht="11.1" customHeight="1" x14ac:dyDescent="0.2">
      <c r="A439" s="3" t="s">
        <v>17</v>
      </c>
      <c r="B439" s="3" t="s">
        <v>955</v>
      </c>
      <c r="C439" s="3" t="s">
        <v>956</v>
      </c>
      <c r="D439" s="3" t="s">
        <v>280</v>
      </c>
      <c r="E439" s="3" t="s">
        <v>281</v>
      </c>
      <c r="F439" s="3" t="s">
        <v>214</v>
      </c>
      <c r="G439" s="16" t="s">
        <v>1539</v>
      </c>
      <c r="H439" s="3" t="s">
        <v>954</v>
      </c>
      <c r="I439" s="3" t="s">
        <v>303</v>
      </c>
      <c r="J439" s="3" t="s">
        <v>913</v>
      </c>
      <c r="K439" s="12">
        <v>40700</v>
      </c>
      <c r="L439" s="12">
        <v>0</v>
      </c>
      <c r="M439" s="12">
        <v>0</v>
      </c>
      <c r="N439" s="12">
        <v>0</v>
      </c>
      <c r="O439" s="12">
        <v>47225.36</v>
      </c>
      <c r="P439" s="12">
        <v>0</v>
      </c>
      <c r="Q439" s="12">
        <v>40228.86</v>
      </c>
      <c r="R439" s="4" t="s">
        <v>16</v>
      </c>
      <c r="S439" s="4" t="s">
        <v>16</v>
      </c>
      <c r="T439" s="4" t="s">
        <v>16</v>
      </c>
    </row>
    <row r="440" spans="1:20" ht="11.1" customHeight="1" x14ac:dyDescent="0.2">
      <c r="A440" s="3" t="s">
        <v>17</v>
      </c>
      <c r="B440" s="3" t="s">
        <v>957</v>
      </c>
      <c r="C440" s="3" t="s">
        <v>958</v>
      </c>
      <c r="D440" s="3" t="s">
        <v>280</v>
      </c>
      <c r="E440" s="3" t="s">
        <v>281</v>
      </c>
      <c r="F440" s="3" t="s">
        <v>214</v>
      </c>
      <c r="G440" s="16" t="s">
        <v>1539</v>
      </c>
      <c r="H440" s="3" t="s">
        <v>954</v>
      </c>
      <c r="I440" s="3" t="s">
        <v>303</v>
      </c>
      <c r="J440" s="3" t="s">
        <v>959</v>
      </c>
      <c r="K440" s="12">
        <v>89621</v>
      </c>
      <c r="L440" s="12">
        <v>14113.55</v>
      </c>
      <c r="M440" s="12">
        <v>0</v>
      </c>
      <c r="N440" s="12">
        <v>10159.15</v>
      </c>
      <c r="O440" s="12">
        <v>12814.68</v>
      </c>
      <c r="P440" s="12">
        <v>19248.11</v>
      </c>
      <c r="Q440" s="12">
        <v>57864.54</v>
      </c>
      <c r="R440" s="4" t="s">
        <v>16</v>
      </c>
      <c r="S440" s="4" t="s">
        <v>16</v>
      </c>
      <c r="T440" s="4" t="s">
        <v>16</v>
      </c>
    </row>
    <row r="441" spans="1:20" ht="11.1" customHeight="1" x14ac:dyDescent="0.2">
      <c r="A441" s="3" t="s">
        <v>17</v>
      </c>
      <c r="B441" s="3" t="s">
        <v>960</v>
      </c>
      <c r="C441" s="3" t="s">
        <v>961</v>
      </c>
      <c r="D441" s="3" t="s">
        <v>280</v>
      </c>
      <c r="E441" s="3" t="s">
        <v>281</v>
      </c>
      <c r="F441" s="3" t="s">
        <v>214</v>
      </c>
      <c r="G441" s="16" t="s">
        <v>1542</v>
      </c>
      <c r="H441" s="3" t="s">
        <v>962</v>
      </c>
      <c r="I441" s="3" t="s">
        <v>963</v>
      </c>
      <c r="J441" s="3" t="s">
        <v>964</v>
      </c>
      <c r="K441" s="12">
        <v>0</v>
      </c>
      <c r="L441" s="12">
        <v>0</v>
      </c>
      <c r="M441" s="12">
        <v>0</v>
      </c>
      <c r="N441" s="12">
        <v>0</v>
      </c>
      <c r="O441" s="12">
        <v>0</v>
      </c>
      <c r="P441" s="12">
        <v>0</v>
      </c>
      <c r="Q441" s="12">
        <v>0</v>
      </c>
      <c r="R441" s="4" t="s">
        <v>16</v>
      </c>
      <c r="S441" s="4" t="s">
        <v>16</v>
      </c>
      <c r="T441" s="4" t="s">
        <v>16</v>
      </c>
    </row>
    <row r="442" spans="1:20" ht="11.1" customHeight="1" x14ac:dyDescent="0.2">
      <c r="A442" s="3" t="s">
        <v>17</v>
      </c>
      <c r="B442" s="3" t="s">
        <v>965</v>
      </c>
      <c r="C442" s="3" t="s">
        <v>966</v>
      </c>
      <c r="D442" s="3" t="s">
        <v>280</v>
      </c>
      <c r="E442" s="3" t="s">
        <v>281</v>
      </c>
      <c r="F442" s="3" t="s">
        <v>214</v>
      </c>
      <c r="G442" s="16" t="s">
        <v>1542</v>
      </c>
      <c r="H442" s="3" t="s">
        <v>962</v>
      </c>
      <c r="I442" s="3" t="s">
        <v>967</v>
      </c>
      <c r="J442" s="3" t="s">
        <v>968</v>
      </c>
      <c r="K442" s="12">
        <v>0</v>
      </c>
      <c r="L442" s="12">
        <v>0</v>
      </c>
      <c r="M442" s="12">
        <v>0</v>
      </c>
      <c r="N442" s="12">
        <v>0</v>
      </c>
      <c r="O442" s="12">
        <v>0</v>
      </c>
      <c r="P442" s="12">
        <v>0</v>
      </c>
      <c r="Q442" s="12">
        <v>0</v>
      </c>
      <c r="R442" s="4" t="s">
        <v>16</v>
      </c>
      <c r="S442" s="4" t="s">
        <v>16</v>
      </c>
      <c r="T442" s="4" t="s">
        <v>16</v>
      </c>
    </row>
    <row r="443" spans="1:20" ht="11.1" customHeight="1" x14ac:dyDescent="0.2">
      <c r="A443" s="3" t="s">
        <v>17</v>
      </c>
      <c r="B443" s="3" t="s">
        <v>969</v>
      </c>
      <c r="C443" s="3" t="s">
        <v>970</v>
      </c>
      <c r="D443" s="3" t="s">
        <v>280</v>
      </c>
      <c r="E443" s="3" t="s">
        <v>281</v>
      </c>
      <c r="F443" s="3" t="s">
        <v>214</v>
      </c>
      <c r="G443" s="16" t="s">
        <v>1540</v>
      </c>
      <c r="H443" s="3" t="s">
        <v>971</v>
      </c>
      <c r="I443" s="3" t="s">
        <v>972</v>
      </c>
      <c r="J443" s="3" t="s">
        <v>973</v>
      </c>
      <c r="K443" s="12">
        <v>0</v>
      </c>
      <c r="L443" s="12">
        <v>0</v>
      </c>
      <c r="M443" s="12">
        <v>0</v>
      </c>
      <c r="N443" s="12">
        <v>0</v>
      </c>
      <c r="O443" s="12">
        <v>0</v>
      </c>
      <c r="P443" s="12">
        <v>312500</v>
      </c>
      <c r="Q443" s="12">
        <v>1250000</v>
      </c>
      <c r="R443" s="4" t="s">
        <v>16</v>
      </c>
      <c r="S443" s="4" t="s">
        <v>16</v>
      </c>
      <c r="T443" s="4" t="s">
        <v>16</v>
      </c>
    </row>
    <row r="444" spans="1:20" ht="11.1" customHeight="1" x14ac:dyDescent="0.2">
      <c r="A444" s="3" t="s">
        <v>17</v>
      </c>
      <c r="B444" s="3" t="s">
        <v>974</v>
      </c>
      <c r="C444" s="3" t="s">
        <v>975</v>
      </c>
      <c r="D444" s="3" t="s">
        <v>280</v>
      </c>
      <c r="E444" s="3" t="s">
        <v>281</v>
      </c>
      <c r="F444" s="3" t="s">
        <v>214</v>
      </c>
      <c r="G444" s="16" t="s">
        <v>1540</v>
      </c>
      <c r="H444" s="3" t="s">
        <v>971</v>
      </c>
      <c r="I444" s="3" t="s">
        <v>972</v>
      </c>
      <c r="J444" s="3" t="s">
        <v>976</v>
      </c>
      <c r="K444" s="12">
        <v>2100000</v>
      </c>
      <c r="L444" s="12">
        <v>525000</v>
      </c>
      <c r="M444" s="12">
        <v>0</v>
      </c>
      <c r="N444" s="12">
        <v>525000</v>
      </c>
      <c r="O444" s="12">
        <v>2100000</v>
      </c>
      <c r="P444" s="12">
        <v>212500</v>
      </c>
      <c r="Q444" s="12">
        <v>850000</v>
      </c>
      <c r="R444" s="4" t="s">
        <v>16</v>
      </c>
      <c r="S444" s="4" t="s">
        <v>16</v>
      </c>
      <c r="T444" s="4" t="s">
        <v>16</v>
      </c>
    </row>
    <row r="445" spans="1:20" ht="11.1" customHeight="1" x14ac:dyDescent="0.2">
      <c r="A445" s="3" t="s">
        <v>17</v>
      </c>
      <c r="B445" s="3" t="s">
        <v>977</v>
      </c>
      <c r="C445" s="3" t="s">
        <v>978</v>
      </c>
      <c r="D445" s="3" t="s">
        <v>280</v>
      </c>
      <c r="E445" s="3" t="s">
        <v>281</v>
      </c>
      <c r="F445" s="3" t="s">
        <v>214</v>
      </c>
      <c r="G445" s="16" t="s">
        <v>1541</v>
      </c>
      <c r="H445" s="3" t="s">
        <v>979</v>
      </c>
      <c r="I445" s="3" t="s">
        <v>972</v>
      </c>
      <c r="J445" s="3" t="s">
        <v>973</v>
      </c>
      <c r="K445" s="12">
        <v>36447.39</v>
      </c>
      <c r="L445" s="12">
        <v>0</v>
      </c>
      <c r="M445" s="12">
        <v>0</v>
      </c>
      <c r="N445" s="12">
        <v>0</v>
      </c>
      <c r="O445" s="12">
        <v>0</v>
      </c>
      <c r="P445" s="12">
        <v>0</v>
      </c>
      <c r="Q445" s="12">
        <v>0</v>
      </c>
      <c r="R445" s="4" t="s">
        <v>16</v>
      </c>
      <c r="S445" s="4" t="s">
        <v>16</v>
      </c>
      <c r="T445" s="4" t="s">
        <v>16</v>
      </c>
    </row>
    <row r="446" spans="1:20" ht="11.1" customHeight="1" x14ac:dyDescent="0.2">
      <c r="A446" s="3" t="s">
        <v>1023</v>
      </c>
      <c r="B446" s="3" t="s">
        <v>1121</v>
      </c>
      <c r="C446" s="3" t="s">
        <v>1122</v>
      </c>
      <c r="D446" s="3" t="s">
        <v>280</v>
      </c>
      <c r="E446" s="3" t="s">
        <v>281</v>
      </c>
      <c r="F446" s="3" t="s">
        <v>22</v>
      </c>
      <c r="G446" s="16" t="s">
        <v>1532</v>
      </c>
      <c r="H446" s="3" t="s">
        <v>1123</v>
      </c>
      <c r="I446" s="3" t="s">
        <v>334</v>
      </c>
      <c r="J446" s="3" t="s">
        <v>560</v>
      </c>
      <c r="K446" s="12">
        <v>62932.5</v>
      </c>
      <c r="L446" s="12">
        <v>0</v>
      </c>
      <c r="M446" s="12">
        <v>37932.5</v>
      </c>
      <c r="N446" s="12">
        <v>1031.25</v>
      </c>
      <c r="O446" s="12">
        <v>21067.5</v>
      </c>
      <c r="P446" s="12">
        <v>2574.75</v>
      </c>
      <c r="Q446" s="12">
        <v>13228.85</v>
      </c>
      <c r="R446" s="4" t="s">
        <v>16</v>
      </c>
      <c r="S446" s="4" t="s">
        <v>16</v>
      </c>
      <c r="T446" s="4" t="s">
        <v>16</v>
      </c>
    </row>
    <row r="447" spans="1:20" ht="11.1" customHeight="1" x14ac:dyDescent="0.2">
      <c r="A447" s="3" t="s">
        <v>1023</v>
      </c>
      <c r="B447" s="3" t="s">
        <v>1124</v>
      </c>
      <c r="C447" s="3" t="s">
        <v>1125</v>
      </c>
      <c r="D447" s="3" t="s">
        <v>280</v>
      </c>
      <c r="E447" s="3" t="s">
        <v>281</v>
      </c>
      <c r="F447" s="3" t="s">
        <v>22</v>
      </c>
      <c r="G447" s="16" t="s">
        <v>1532</v>
      </c>
      <c r="H447" s="3" t="s">
        <v>1123</v>
      </c>
      <c r="I447" s="3" t="s">
        <v>334</v>
      </c>
      <c r="J447" s="3" t="s">
        <v>1126</v>
      </c>
      <c r="K447" s="12">
        <v>96000</v>
      </c>
      <c r="L447" s="12">
        <v>0</v>
      </c>
      <c r="M447" s="12">
        <v>0</v>
      </c>
      <c r="N447" s="12">
        <v>0</v>
      </c>
      <c r="O447" s="12">
        <v>0</v>
      </c>
      <c r="P447" s="12">
        <v>15789.33</v>
      </c>
      <c r="Q447" s="12">
        <v>90167.72</v>
      </c>
      <c r="R447" s="4" t="s">
        <v>16</v>
      </c>
      <c r="S447" s="4" t="s">
        <v>16</v>
      </c>
      <c r="T447" s="4" t="s">
        <v>16</v>
      </c>
    </row>
    <row r="448" spans="1:20" ht="11.1" customHeight="1" x14ac:dyDescent="0.2">
      <c r="A448" s="3" t="s">
        <v>1023</v>
      </c>
      <c r="B448" s="3" t="s">
        <v>1127</v>
      </c>
      <c r="C448" s="3" t="s">
        <v>1128</v>
      </c>
      <c r="D448" s="3" t="s">
        <v>280</v>
      </c>
      <c r="E448" s="3" t="s">
        <v>281</v>
      </c>
      <c r="F448" s="3" t="s">
        <v>22</v>
      </c>
      <c r="G448" s="16" t="s">
        <v>1532</v>
      </c>
      <c r="H448" s="3" t="s">
        <v>1129</v>
      </c>
      <c r="I448" s="3" t="s">
        <v>334</v>
      </c>
      <c r="J448" s="3" t="s">
        <v>1130</v>
      </c>
      <c r="K448" s="12">
        <v>0</v>
      </c>
      <c r="L448" s="12">
        <v>0</v>
      </c>
      <c r="M448" s="12">
        <v>0</v>
      </c>
      <c r="N448" s="12">
        <v>0</v>
      </c>
      <c r="O448" s="12">
        <v>0</v>
      </c>
      <c r="P448" s="12">
        <v>0</v>
      </c>
      <c r="Q448" s="12">
        <v>0</v>
      </c>
      <c r="R448" s="4" t="s">
        <v>16</v>
      </c>
      <c r="S448" s="4" t="s">
        <v>16</v>
      </c>
      <c r="T448" s="4" t="s">
        <v>16</v>
      </c>
    </row>
    <row r="449" spans="1:20" ht="11.1" customHeight="1" x14ac:dyDescent="0.2">
      <c r="A449" s="3" t="s">
        <v>1023</v>
      </c>
      <c r="B449" s="3" t="s">
        <v>1131</v>
      </c>
      <c r="C449" s="3" t="s">
        <v>488</v>
      </c>
      <c r="D449" s="3" t="s">
        <v>280</v>
      </c>
      <c r="E449" s="3" t="s">
        <v>281</v>
      </c>
      <c r="F449" s="3" t="s">
        <v>22</v>
      </c>
      <c r="G449" s="16" t="s">
        <v>1536</v>
      </c>
      <c r="H449" s="3" t="s">
        <v>489</v>
      </c>
      <c r="I449" s="3" t="s">
        <v>334</v>
      </c>
      <c r="J449" s="3" t="s">
        <v>490</v>
      </c>
      <c r="K449" s="12">
        <v>0</v>
      </c>
      <c r="L449" s="12">
        <v>0</v>
      </c>
      <c r="M449" s="12">
        <v>0</v>
      </c>
      <c r="N449" s="12">
        <v>0</v>
      </c>
      <c r="O449" s="12">
        <v>0</v>
      </c>
      <c r="P449" s="12">
        <v>0</v>
      </c>
      <c r="Q449" s="12">
        <v>0</v>
      </c>
      <c r="R449" s="4" t="s">
        <v>16</v>
      </c>
      <c r="S449" s="4" t="s">
        <v>16</v>
      </c>
      <c r="T449" s="4" t="s">
        <v>16</v>
      </c>
    </row>
    <row r="450" spans="1:20" ht="11.1" customHeight="1" x14ac:dyDescent="0.2">
      <c r="A450" s="3" t="s">
        <v>1023</v>
      </c>
      <c r="B450" s="3" t="s">
        <v>1132</v>
      </c>
      <c r="C450" s="3" t="s">
        <v>1133</v>
      </c>
      <c r="D450" s="3" t="s">
        <v>280</v>
      </c>
      <c r="E450" s="3" t="s">
        <v>281</v>
      </c>
      <c r="F450" s="3" t="s">
        <v>22</v>
      </c>
      <c r="G450" s="16" t="s">
        <v>1536</v>
      </c>
      <c r="H450" s="3" t="s">
        <v>1129</v>
      </c>
      <c r="I450" s="3" t="s">
        <v>334</v>
      </c>
      <c r="J450" s="3" t="s">
        <v>1134</v>
      </c>
      <c r="K450" s="12">
        <v>110000</v>
      </c>
      <c r="L450" s="12">
        <v>0</v>
      </c>
      <c r="M450" s="12">
        <v>0</v>
      </c>
      <c r="N450" s="12">
        <v>28550.52</v>
      </c>
      <c r="O450" s="12">
        <v>39019.47</v>
      </c>
      <c r="P450" s="12">
        <v>0</v>
      </c>
      <c r="Q450" s="12">
        <v>6036.63</v>
      </c>
      <c r="R450" s="4" t="s">
        <v>16</v>
      </c>
      <c r="S450" s="4" t="s">
        <v>16</v>
      </c>
      <c r="T450" s="4" t="s">
        <v>16</v>
      </c>
    </row>
    <row r="451" spans="1:20" ht="11.1" customHeight="1" x14ac:dyDescent="0.2">
      <c r="A451" s="3" t="s">
        <v>1023</v>
      </c>
      <c r="B451" s="3" t="s">
        <v>1135</v>
      </c>
      <c r="C451" s="3" t="s">
        <v>1136</v>
      </c>
      <c r="D451" s="3" t="s">
        <v>280</v>
      </c>
      <c r="E451" s="3" t="s">
        <v>281</v>
      </c>
      <c r="F451" s="3" t="s">
        <v>22</v>
      </c>
      <c r="G451" s="16" t="s">
        <v>1536</v>
      </c>
      <c r="H451" s="3" t="s">
        <v>1129</v>
      </c>
      <c r="I451" s="3" t="s">
        <v>334</v>
      </c>
      <c r="J451" s="3" t="s">
        <v>1137</v>
      </c>
      <c r="K451" s="12">
        <v>150000</v>
      </c>
      <c r="L451" s="12">
        <v>0</v>
      </c>
      <c r="M451" s="12">
        <v>0</v>
      </c>
      <c r="N451" s="12">
        <v>0</v>
      </c>
      <c r="O451" s="12">
        <v>0</v>
      </c>
      <c r="P451" s="12">
        <v>0</v>
      </c>
      <c r="Q451" s="12">
        <v>2728</v>
      </c>
      <c r="R451" s="4" t="s">
        <v>16</v>
      </c>
      <c r="S451" s="4" t="s">
        <v>16</v>
      </c>
      <c r="T451" s="4" t="s">
        <v>16</v>
      </c>
    </row>
    <row r="452" spans="1:20" ht="11.1" customHeight="1" x14ac:dyDescent="0.2">
      <c r="A452" s="3" t="s">
        <v>1023</v>
      </c>
      <c r="B452" s="3" t="s">
        <v>1138</v>
      </c>
      <c r="C452" s="3" t="s">
        <v>1139</v>
      </c>
      <c r="D452" s="3" t="s">
        <v>280</v>
      </c>
      <c r="E452" s="3" t="s">
        <v>281</v>
      </c>
      <c r="F452" s="3" t="s">
        <v>22</v>
      </c>
      <c r="G452" s="16" t="s">
        <v>1536</v>
      </c>
      <c r="H452" s="3" t="s">
        <v>1129</v>
      </c>
      <c r="I452" s="3" t="s">
        <v>334</v>
      </c>
      <c r="J452" s="3" t="s">
        <v>1140</v>
      </c>
      <c r="K452" s="12">
        <v>0</v>
      </c>
      <c r="L452" s="12">
        <v>0</v>
      </c>
      <c r="M452" s="12">
        <v>0</v>
      </c>
      <c r="N452" s="12">
        <v>0</v>
      </c>
      <c r="O452" s="12">
        <v>27779</v>
      </c>
      <c r="P452" s="12">
        <v>0</v>
      </c>
      <c r="Q452" s="12">
        <v>0</v>
      </c>
      <c r="R452" s="4" t="s">
        <v>16</v>
      </c>
      <c r="S452" s="4" t="s">
        <v>16</v>
      </c>
      <c r="T452" s="4" t="s">
        <v>16</v>
      </c>
    </row>
    <row r="453" spans="1:20" ht="11.1" customHeight="1" x14ac:dyDescent="0.2">
      <c r="A453" s="3" t="s">
        <v>1023</v>
      </c>
      <c r="B453" s="3" t="s">
        <v>1141</v>
      </c>
      <c r="C453" s="3" t="s">
        <v>1142</v>
      </c>
      <c r="D453" s="3" t="s">
        <v>280</v>
      </c>
      <c r="E453" s="3" t="s">
        <v>281</v>
      </c>
      <c r="F453" s="3" t="s">
        <v>22</v>
      </c>
      <c r="G453" s="16" t="s">
        <v>1536</v>
      </c>
      <c r="H453" s="3" t="s">
        <v>1129</v>
      </c>
      <c r="I453" s="3" t="s">
        <v>334</v>
      </c>
      <c r="J453" s="3" t="s">
        <v>1143</v>
      </c>
      <c r="K453" s="12">
        <v>46109.67</v>
      </c>
      <c r="L453" s="12">
        <v>3506.39</v>
      </c>
      <c r="M453" s="12">
        <v>42603.28</v>
      </c>
      <c r="N453" s="12">
        <v>0</v>
      </c>
      <c r="O453" s="12">
        <v>21468.18</v>
      </c>
      <c r="P453" s="12">
        <v>0</v>
      </c>
      <c r="Q453" s="12">
        <v>0</v>
      </c>
      <c r="R453" s="4" t="s">
        <v>16</v>
      </c>
      <c r="S453" s="4" t="s">
        <v>16</v>
      </c>
      <c r="T453" s="4" t="s">
        <v>16</v>
      </c>
    </row>
    <row r="454" spans="1:20" ht="11.1" customHeight="1" x14ac:dyDescent="0.2">
      <c r="A454" s="3" t="s">
        <v>1023</v>
      </c>
      <c r="B454" s="3" t="s">
        <v>1144</v>
      </c>
      <c r="C454" s="3" t="s">
        <v>1145</v>
      </c>
      <c r="D454" s="3" t="s">
        <v>280</v>
      </c>
      <c r="E454" s="3" t="s">
        <v>281</v>
      </c>
      <c r="F454" s="3" t="s">
        <v>22</v>
      </c>
      <c r="G454" s="16" t="s">
        <v>1536</v>
      </c>
      <c r="H454" s="3" t="s">
        <v>1129</v>
      </c>
      <c r="I454" s="3" t="s">
        <v>334</v>
      </c>
      <c r="J454" s="3" t="s">
        <v>1146</v>
      </c>
      <c r="K454" s="12">
        <v>0</v>
      </c>
      <c r="L454" s="12">
        <v>0</v>
      </c>
      <c r="M454" s="12">
        <v>0</v>
      </c>
      <c r="N454" s="12">
        <v>0</v>
      </c>
      <c r="O454" s="12">
        <v>0</v>
      </c>
      <c r="P454" s="12">
        <v>0</v>
      </c>
      <c r="Q454" s="12">
        <v>0</v>
      </c>
      <c r="R454" s="4" t="s">
        <v>16</v>
      </c>
      <c r="S454" s="4" t="s">
        <v>16</v>
      </c>
      <c r="T454" s="4" t="s">
        <v>16</v>
      </c>
    </row>
    <row r="455" spans="1:20" ht="11.1" customHeight="1" x14ac:dyDescent="0.2">
      <c r="A455" s="3" t="s">
        <v>1023</v>
      </c>
      <c r="B455" s="3" t="s">
        <v>1147</v>
      </c>
      <c r="C455" s="3" t="s">
        <v>1148</v>
      </c>
      <c r="D455" s="3" t="s">
        <v>280</v>
      </c>
      <c r="E455" s="3" t="s">
        <v>281</v>
      </c>
      <c r="F455" s="3" t="s">
        <v>69</v>
      </c>
      <c r="G455" s="16" t="s">
        <v>1533</v>
      </c>
      <c r="H455" s="3" t="s">
        <v>1149</v>
      </c>
      <c r="I455" s="3" t="s">
        <v>334</v>
      </c>
      <c r="J455" s="3" t="s">
        <v>1150</v>
      </c>
      <c r="K455" s="12">
        <v>0</v>
      </c>
      <c r="L455" s="12">
        <v>0</v>
      </c>
      <c r="M455" s="12">
        <v>0</v>
      </c>
      <c r="N455" s="12">
        <v>0</v>
      </c>
      <c r="O455" s="12">
        <v>0</v>
      </c>
      <c r="P455" s="12">
        <v>0</v>
      </c>
      <c r="Q455" s="12">
        <v>34847.64</v>
      </c>
      <c r="R455" s="4" t="s">
        <v>16</v>
      </c>
      <c r="S455" s="4" t="s">
        <v>16</v>
      </c>
      <c r="T455" s="4" t="s">
        <v>16</v>
      </c>
    </row>
    <row r="456" spans="1:20" ht="11.1" customHeight="1" x14ac:dyDescent="0.2">
      <c r="A456" s="3" t="s">
        <v>1023</v>
      </c>
      <c r="B456" s="3" t="s">
        <v>1151</v>
      </c>
      <c r="C456" s="3" t="s">
        <v>1152</v>
      </c>
      <c r="D456" s="3" t="s">
        <v>280</v>
      </c>
      <c r="E456" s="3" t="s">
        <v>281</v>
      </c>
      <c r="F456" s="3" t="s">
        <v>69</v>
      </c>
      <c r="G456" s="16" t="s">
        <v>1534</v>
      </c>
      <c r="H456" s="3" t="s">
        <v>1153</v>
      </c>
      <c r="I456" s="3" t="s">
        <v>334</v>
      </c>
      <c r="J456" s="3" t="s">
        <v>1150</v>
      </c>
      <c r="K456" s="12">
        <v>47250</v>
      </c>
      <c r="L456" s="12">
        <v>0</v>
      </c>
      <c r="M456" s="12">
        <v>32696.47</v>
      </c>
      <c r="N456" s="12">
        <v>0</v>
      </c>
      <c r="O456" s="12">
        <v>70916.17</v>
      </c>
      <c r="P456" s="12">
        <v>0</v>
      </c>
      <c r="Q456" s="12">
        <v>74559.58</v>
      </c>
      <c r="R456" s="4" t="s">
        <v>16</v>
      </c>
      <c r="S456" s="4" t="s">
        <v>16</v>
      </c>
      <c r="T456" s="4" t="s">
        <v>16</v>
      </c>
    </row>
    <row r="457" spans="1:20" ht="11.1" customHeight="1" x14ac:dyDescent="0.2">
      <c r="A457" s="3" t="s">
        <v>1023</v>
      </c>
      <c r="B457" s="3" t="s">
        <v>1154</v>
      </c>
      <c r="C457" s="3" t="s">
        <v>1155</v>
      </c>
      <c r="D457" s="3" t="s">
        <v>280</v>
      </c>
      <c r="E457" s="3" t="s">
        <v>281</v>
      </c>
      <c r="F457" s="3" t="s">
        <v>69</v>
      </c>
      <c r="G457" s="16" t="s">
        <v>1534</v>
      </c>
      <c r="H457" s="3" t="s">
        <v>1153</v>
      </c>
      <c r="I457" s="3" t="s">
        <v>334</v>
      </c>
      <c r="J457" s="3" t="s">
        <v>1130</v>
      </c>
      <c r="K457" s="12">
        <v>47688</v>
      </c>
      <c r="L457" s="12">
        <v>14948</v>
      </c>
      <c r="M457" s="12">
        <v>0</v>
      </c>
      <c r="N457" s="12">
        <v>0</v>
      </c>
      <c r="O457" s="12">
        <v>46983.96</v>
      </c>
      <c r="P457" s="12">
        <v>0</v>
      </c>
      <c r="Q457" s="12">
        <v>15584.19</v>
      </c>
      <c r="R457" s="4" t="s">
        <v>16</v>
      </c>
      <c r="S457" s="4" t="s">
        <v>16</v>
      </c>
      <c r="T457" s="4" t="s">
        <v>16</v>
      </c>
    </row>
    <row r="458" spans="1:20" ht="11.1" customHeight="1" x14ac:dyDescent="0.2">
      <c r="A458" s="3" t="s">
        <v>1023</v>
      </c>
      <c r="B458" s="3" t="s">
        <v>1156</v>
      </c>
      <c r="C458" s="3" t="s">
        <v>1157</v>
      </c>
      <c r="D458" s="3" t="s">
        <v>280</v>
      </c>
      <c r="E458" s="3" t="s">
        <v>281</v>
      </c>
      <c r="F458" s="3" t="s">
        <v>69</v>
      </c>
      <c r="G458" s="16" t="s">
        <v>1534</v>
      </c>
      <c r="H458" s="3" t="s">
        <v>1153</v>
      </c>
      <c r="I458" s="3" t="s">
        <v>334</v>
      </c>
      <c r="J458" s="3" t="s">
        <v>1134</v>
      </c>
      <c r="K458" s="12">
        <v>107000</v>
      </c>
      <c r="L458" s="12">
        <v>0</v>
      </c>
      <c r="M458" s="12">
        <v>0</v>
      </c>
      <c r="N458" s="12">
        <v>8331.3799999999992</v>
      </c>
      <c r="O458" s="12">
        <v>19595.009999999998</v>
      </c>
      <c r="P458" s="12">
        <v>0</v>
      </c>
      <c r="Q458" s="12">
        <v>0</v>
      </c>
      <c r="R458" s="4" t="s">
        <v>16</v>
      </c>
      <c r="S458" s="4" t="s">
        <v>16</v>
      </c>
      <c r="T458" s="4" t="s">
        <v>16</v>
      </c>
    </row>
    <row r="459" spans="1:20" ht="11.1" customHeight="1" x14ac:dyDescent="0.2">
      <c r="A459" s="3" t="s">
        <v>1023</v>
      </c>
      <c r="B459" s="3" t="s">
        <v>1158</v>
      </c>
      <c r="C459" s="3" t="s">
        <v>1159</v>
      </c>
      <c r="D459" s="3" t="s">
        <v>280</v>
      </c>
      <c r="E459" s="3" t="s">
        <v>281</v>
      </c>
      <c r="F459" s="3" t="s">
        <v>69</v>
      </c>
      <c r="G459" s="16" t="s">
        <v>1535</v>
      </c>
      <c r="H459" s="3" t="s">
        <v>1160</v>
      </c>
      <c r="I459" s="3" t="s">
        <v>334</v>
      </c>
      <c r="J459" s="3" t="s">
        <v>1150</v>
      </c>
      <c r="K459" s="12">
        <v>94000</v>
      </c>
      <c r="L459" s="12">
        <v>0</v>
      </c>
      <c r="M459" s="12">
        <v>43703.97</v>
      </c>
      <c r="N459" s="12">
        <v>755.93</v>
      </c>
      <c r="O459" s="12">
        <v>755.93</v>
      </c>
      <c r="P459" s="12">
        <v>0</v>
      </c>
      <c r="Q459" s="12">
        <v>479067.24</v>
      </c>
      <c r="R459" s="4" t="s">
        <v>16</v>
      </c>
      <c r="S459" s="4" t="s">
        <v>16</v>
      </c>
      <c r="T459" s="4" t="s">
        <v>16</v>
      </c>
    </row>
    <row r="460" spans="1:20" ht="11.1" customHeight="1" x14ac:dyDescent="0.2">
      <c r="A460" s="3" t="s">
        <v>1023</v>
      </c>
      <c r="B460" s="3" t="s">
        <v>1161</v>
      </c>
      <c r="C460" s="3" t="s">
        <v>1162</v>
      </c>
      <c r="D460" s="3" t="s">
        <v>280</v>
      </c>
      <c r="E460" s="3" t="s">
        <v>281</v>
      </c>
      <c r="F460" s="3" t="s">
        <v>69</v>
      </c>
      <c r="G460" s="16" t="s">
        <v>1535</v>
      </c>
      <c r="H460" s="3" t="s">
        <v>1160</v>
      </c>
      <c r="I460" s="3" t="s">
        <v>334</v>
      </c>
      <c r="J460" s="3" t="s">
        <v>1130</v>
      </c>
      <c r="K460" s="12">
        <v>33500</v>
      </c>
      <c r="L460" s="12">
        <v>0</v>
      </c>
      <c r="M460" s="12">
        <v>0</v>
      </c>
      <c r="N460" s="12">
        <v>28842</v>
      </c>
      <c r="O460" s="12">
        <v>28842</v>
      </c>
      <c r="P460" s="12">
        <v>0</v>
      </c>
      <c r="Q460" s="12">
        <v>0</v>
      </c>
      <c r="R460" s="4" t="s">
        <v>16</v>
      </c>
      <c r="S460" s="4" t="s">
        <v>16</v>
      </c>
      <c r="T460" s="4" t="s">
        <v>16</v>
      </c>
    </row>
    <row r="461" spans="1:20" ht="11.1" customHeight="1" x14ac:dyDescent="0.2">
      <c r="A461" s="3" t="s">
        <v>1023</v>
      </c>
      <c r="B461" s="3" t="s">
        <v>1163</v>
      </c>
      <c r="C461" s="3" t="s">
        <v>1164</v>
      </c>
      <c r="D461" s="3" t="s">
        <v>280</v>
      </c>
      <c r="E461" s="3" t="s">
        <v>281</v>
      </c>
      <c r="F461" s="3" t="s">
        <v>69</v>
      </c>
      <c r="G461" s="16" t="s">
        <v>1535</v>
      </c>
      <c r="H461" s="3" t="s">
        <v>1160</v>
      </c>
      <c r="I461" s="3" t="s">
        <v>334</v>
      </c>
      <c r="J461" s="3" t="s">
        <v>1134</v>
      </c>
      <c r="K461" s="12">
        <v>450950</v>
      </c>
      <c r="L461" s="12">
        <v>950</v>
      </c>
      <c r="M461" s="12">
        <v>0</v>
      </c>
      <c r="N461" s="12">
        <v>0</v>
      </c>
      <c r="O461" s="12">
        <v>3781</v>
      </c>
      <c r="P461" s="12">
        <v>0</v>
      </c>
      <c r="Q461" s="12">
        <v>0</v>
      </c>
      <c r="R461" s="4" t="s">
        <v>16</v>
      </c>
      <c r="S461" s="4" t="s">
        <v>16</v>
      </c>
      <c r="T461" s="4" t="s">
        <v>16</v>
      </c>
    </row>
    <row r="462" spans="1:20" ht="11.1" customHeight="1" x14ac:dyDescent="0.2">
      <c r="A462" s="3" t="s">
        <v>1023</v>
      </c>
      <c r="B462" s="3" t="s">
        <v>1165</v>
      </c>
      <c r="C462" s="3" t="s">
        <v>1166</v>
      </c>
      <c r="D462" s="3" t="s">
        <v>280</v>
      </c>
      <c r="E462" s="3" t="s">
        <v>281</v>
      </c>
      <c r="F462" s="3" t="s">
        <v>69</v>
      </c>
      <c r="G462" s="16" t="s">
        <v>1535</v>
      </c>
      <c r="H462" s="3" t="s">
        <v>1160</v>
      </c>
      <c r="I462" s="3" t="s">
        <v>334</v>
      </c>
      <c r="J462" s="3" t="s">
        <v>1167</v>
      </c>
      <c r="K462" s="12">
        <v>0</v>
      </c>
      <c r="L462" s="12">
        <v>0</v>
      </c>
      <c r="M462" s="12">
        <v>0</v>
      </c>
      <c r="N462" s="12">
        <v>0</v>
      </c>
      <c r="O462" s="12">
        <v>24983</v>
      </c>
      <c r="P462" s="12">
        <v>0</v>
      </c>
      <c r="Q462" s="12">
        <v>0</v>
      </c>
      <c r="R462" s="4" t="s">
        <v>16</v>
      </c>
      <c r="S462" s="4" t="s">
        <v>16</v>
      </c>
      <c r="T462" s="4" t="s">
        <v>16</v>
      </c>
    </row>
    <row r="463" spans="1:20" ht="11.1" customHeight="1" x14ac:dyDescent="0.2">
      <c r="A463" s="3" t="s">
        <v>1023</v>
      </c>
      <c r="B463" s="3" t="s">
        <v>1168</v>
      </c>
      <c r="C463" s="3" t="s">
        <v>1169</v>
      </c>
      <c r="D463" s="3" t="s">
        <v>280</v>
      </c>
      <c r="E463" s="3" t="s">
        <v>281</v>
      </c>
      <c r="F463" s="3" t="s">
        <v>69</v>
      </c>
      <c r="G463" s="16" t="s">
        <v>1535</v>
      </c>
      <c r="H463" s="3" t="s">
        <v>1160</v>
      </c>
      <c r="I463" s="3" t="s">
        <v>334</v>
      </c>
      <c r="J463" s="3" t="s">
        <v>1146</v>
      </c>
      <c r="K463" s="12">
        <v>0</v>
      </c>
      <c r="L463" s="12">
        <v>0</v>
      </c>
      <c r="M463" s="12">
        <v>0</v>
      </c>
      <c r="N463" s="12">
        <v>0</v>
      </c>
      <c r="O463" s="12">
        <v>0</v>
      </c>
      <c r="P463" s="12">
        <v>0</v>
      </c>
      <c r="Q463" s="12">
        <v>0</v>
      </c>
      <c r="R463" s="4" t="s">
        <v>16</v>
      </c>
      <c r="S463" s="4" t="s">
        <v>16</v>
      </c>
      <c r="T463" s="4" t="s">
        <v>16</v>
      </c>
    </row>
    <row r="464" spans="1:20" ht="11.1" customHeight="1" x14ac:dyDescent="0.2">
      <c r="A464" s="3" t="s">
        <v>1023</v>
      </c>
      <c r="B464" s="3" t="s">
        <v>1170</v>
      </c>
      <c r="C464" s="3" t="s">
        <v>1171</v>
      </c>
      <c r="D464" s="3" t="s">
        <v>280</v>
      </c>
      <c r="E464" s="3" t="s">
        <v>281</v>
      </c>
      <c r="F464" s="3" t="s">
        <v>137</v>
      </c>
      <c r="G464" s="16" t="s">
        <v>1536</v>
      </c>
      <c r="H464" s="3" t="s">
        <v>1172</v>
      </c>
      <c r="I464" s="3" t="s">
        <v>334</v>
      </c>
      <c r="J464" s="3" t="s">
        <v>1150</v>
      </c>
      <c r="K464" s="12">
        <v>165875</v>
      </c>
      <c r="L464" s="12">
        <v>0</v>
      </c>
      <c r="M464" s="12">
        <v>0</v>
      </c>
      <c r="N464" s="12">
        <v>0</v>
      </c>
      <c r="O464" s="12">
        <v>124449.02</v>
      </c>
      <c r="P464" s="12">
        <v>840</v>
      </c>
      <c r="Q464" s="12">
        <v>176924.61</v>
      </c>
      <c r="R464" s="4" t="s">
        <v>16</v>
      </c>
      <c r="S464" s="4" t="s">
        <v>16</v>
      </c>
      <c r="T464" s="4" t="s">
        <v>16</v>
      </c>
    </row>
    <row r="465" spans="1:20" ht="11.1" customHeight="1" x14ac:dyDescent="0.2">
      <c r="A465" s="3" t="s">
        <v>1023</v>
      </c>
      <c r="B465" s="3" t="s">
        <v>1173</v>
      </c>
      <c r="C465" s="3" t="s">
        <v>1174</v>
      </c>
      <c r="D465" s="3" t="s">
        <v>280</v>
      </c>
      <c r="E465" s="3" t="s">
        <v>281</v>
      </c>
      <c r="F465" s="3" t="s">
        <v>137</v>
      </c>
      <c r="G465" s="16" t="s">
        <v>1536</v>
      </c>
      <c r="H465" s="3" t="s">
        <v>1172</v>
      </c>
      <c r="I465" s="3" t="s">
        <v>334</v>
      </c>
      <c r="J465" s="3" t="s">
        <v>1130</v>
      </c>
      <c r="K465" s="12">
        <v>50000</v>
      </c>
      <c r="L465" s="12">
        <v>0</v>
      </c>
      <c r="M465" s="12">
        <v>0</v>
      </c>
      <c r="N465" s="12">
        <v>0</v>
      </c>
      <c r="O465" s="12">
        <v>0</v>
      </c>
      <c r="P465" s="12">
        <v>0</v>
      </c>
      <c r="Q465" s="12">
        <v>0</v>
      </c>
      <c r="R465" s="4" t="s">
        <v>16</v>
      </c>
      <c r="S465" s="4" t="s">
        <v>16</v>
      </c>
      <c r="T465" s="4" t="s">
        <v>16</v>
      </c>
    </row>
    <row r="466" spans="1:20" ht="11.1" customHeight="1" x14ac:dyDescent="0.2">
      <c r="A466" s="3" t="s">
        <v>1023</v>
      </c>
      <c r="B466" s="3" t="s">
        <v>1175</v>
      </c>
      <c r="C466" s="3" t="s">
        <v>1176</v>
      </c>
      <c r="D466" s="3" t="s">
        <v>280</v>
      </c>
      <c r="E466" s="3" t="s">
        <v>281</v>
      </c>
      <c r="F466" s="3" t="s">
        <v>137</v>
      </c>
      <c r="G466" s="16" t="s">
        <v>1536</v>
      </c>
      <c r="H466" s="3" t="s">
        <v>1172</v>
      </c>
      <c r="I466" s="3" t="s">
        <v>334</v>
      </c>
      <c r="J466" s="3" t="s">
        <v>1134</v>
      </c>
      <c r="K466" s="12">
        <v>31787.040000000001</v>
      </c>
      <c r="L466" s="12">
        <v>0</v>
      </c>
      <c r="M466" s="12">
        <v>31787.05</v>
      </c>
      <c r="N466" s="12">
        <v>0</v>
      </c>
      <c r="O466" s="12">
        <v>12462.94</v>
      </c>
      <c r="P466" s="12">
        <v>0</v>
      </c>
      <c r="Q466" s="12">
        <v>0</v>
      </c>
      <c r="R466" s="4" t="s">
        <v>16</v>
      </c>
      <c r="S466" s="4" t="s">
        <v>16</v>
      </c>
      <c r="T466" s="4" t="s">
        <v>16</v>
      </c>
    </row>
    <row r="467" spans="1:20" ht="11.1" customHeight="1" x14ac:dyDescent="0.2">
      <c r="A467" s="3" t="s">
        <v>1023</v>
      </c>
      <c r="B467" s="3" t="s">
        <v>1177</v>
      </c>
      <c r="C467" s="3" t="s">
        <v>1178</v>
      </c>
      <c r="D467" s="3" t="s">
        <v>280</v>
      </c>
      <c r="E467" s="3" t="s">
        <v>281</v>
      </c>
      <c r="F467" s="3" t="s">
        <v>137</v>
      </c>
      <c r="G467" s="16" t="s">
        <v>1536</v>
      </c>
      <c r="H467" s="3" t="s">
        <v>1172</v>
      </c>
      <c r="I467" s="3" t="s">
        <v>334</v>
      </c>
      <c r="J467" s="3" t="s">
        <v>1167</v>
      </c>
      <c r="K467" s="12">
        <v>30000</v>
      </c>
      <c r="L467" s="12">
        <v>0</v>
      </c>
      <c r="M467" s="12">
        <v>0</v>
      </c>
      <c r="N467" s="12">
        <v>1817.2</v>
      </c>
      <c r="O467" s="12">
        <v>19536.68</v>
      </c>
      <c r="P467" s="12">
        <v>0</v>
      </c>
      <c r="Q467" s="12">
        <v>29580</v>
      </c>
      <c r="R467" s="4" t="s">
        <v>16</v>
      </c>
      <c r="S467" s="4" t="s">
        <v>16</v>
      </c>
      <c r="T467" s="4" t="s">
        <v>16</v>
      </c>
    </row>
    <row r="468" spans="1:20" ht="11.1" customHeight="1" x14ac:dyDescent="0.2">
      <c r="A468" s="3" t="s">
        <v>1023</v>
      </c>
      <c r="B468" s="3" t="s">
        <v>1179</v>
      </c>
      <c r="C468" s="3" t="s">
        <v>1180</v>
      </c>
      <c r="D468" s="3" t="s">
        <v>280</v>
      </c>
      <c r="E468" s="3" t="s">
        <v>281</v>
      </c>
      <c r="F468" s="3" t="s">
        <v>137</v>
      </c>
      <c r="G468" s="16" t="s">
        <v>1536</v>
      </c>
      <c r="H468" s="3" t="s">
        <v>1172</v>
      </c>
      <c r="I468" s="3" t="s">
        <v>334</v>
      </c>
      <c r="J468" s="3" t="s">
        <v>1137</v>
      </c>
      <c r="K468" s="12">
        <v>0</v>
      </c>
      <c r="L468" s="12">
        <v>0</v>
      </c>
      <c r="M468" s="12">
        <v>0</v>
      </c>
      <c r="N468" s="12">
        <v>0</v>
      </c>
      <c r="O468" s="12">
        <v>0</v>
      </c>
      <c r="P468" s="12">
        <v>0</v>
      </c>
      <c r="Q468" s="12">
        <v>0</v>
      </c>
      <c r="R468" s="4" t="s">
        <v>16</v>
      </c>
      <c r="S468" s="4" t="s">
        <v>16</v>
      </c>
      <c r="T468" s="4" t="s">
        <v>16</v>
      </c>
    </row>
    <row r="469" spans="1:20" ht="11.1" customHeight="1" x14ac:dyDescent="0.2">
      <c r="A469" s="3" t="s">
        <v>1023</v>
      </c>
      <c r="B469" s="3" t="s">
        <v>1181</v>
      </c>
      <c r="C469" s="3" t="s">
        <v>1182</v>
      </c>
      <c r="D469" s="3" t="s">
        <v>280</v>
      </c>
      <c r="E469" s="3" t="s">
        <v>281</v>
      </c>
      <c r="F469" s="3" t="s">
        <v>137</v>
      </c>
      <c r="G469" s="16" t="s">
        <v>1536</v>
      </c>
      <c r="H469" s="3" t="s">
        <v>1172</v>
      </c>
      <c r="I469" s="3" t="s">
        <v>334</v>
      </c>
      <c r="J469" s="3" t="s">
        <v>1140</v>
      </c>
      <c r="K469" s="12">
        <v>0</v>
      </c>
      <c r="L469" s="12">
        <v>0</v>
      </c>
      <c r="M469" s="12">
        <v>0</v>
      </c>
      <c r="N469" s="12">
        <v>0</v>
      </c>
      <c r="O469" s="12">
        <v>0</v>
      </c>
      <c r="P469" s="12">
        <v>0</v>
      </c>
      <c r="Q469" s="12">
        <v>0</v>
      </c>
      <c r="R469" s="4" t="s">
        <v>16</v>
      </c>
      <c r="S469" s="4" t="s">
        <v>16</v>
      </c>
      <c r="T469" s="4" t="s">
        <v>16</v>
      </c>
    </row>
    <row r="470" spans="1:20" ht="11.1" customHeight="1" x14ac:dyDescent="0.2">
      <c r="A470" s="3" t="s">
        <v>1023</v>
      </c>
      <c r="B470" s="3" t="s">
        <v>1183</v>
      </c>
      <c r="C470" s="3" t="s">
        <v>1184</v>
      </c>
      <c r="D470" s="3" t="s">
        <v>280</v>
      </c>
      <c r="E470" s="3" t="s">
        <v>281</v>
      </c>
      <c r="F470" s="3" t="s">
        <v>137</v>
      </c>
      <c r="G470" s="16" t="s">
        <v>1536</v>
      </c>
      <c r="H470" s="3" t="s">
        <v>1172</v>
      </c>
      <c r="I470" s="3" t="s">
        <v>334</v>
      </c>
      <c r="J470" s="3" t="s">
        <v>1146</v>
      </c>
      <c r="K470" s="12">
        <v>50000</v>
      </c>
      <c r="L470" s="12">
        <v>0</v>
      </c>
      <c r="M470" s="12">
        <v>0</v>
      </c>
      <c r="N470" s="12">
        <v>0</v>
      </c>
      <c r="O470" s="12">
        <v>0</v>
      </c>
      <c r="P470" s="12">
        <v>10589.65</v>
      </c>
      <c r="Q470" s="12">
        <v>103522.72</v>
      </c>
      <c r="R470" s="4" t="s">
        <v>16</v>
      </c>
      <c r="S470" s="4" t="s">
        <v>16</v>
      </c>
      <c r="T470" s="4" t="s">
        <v>16</v>
      </c>
    </row>
    <row r="471" spans="1:20" ht="11.1" customHeight="1" x14ac:dyDescent="0.2">
      <c r="A471" s="3" t="s">
        <v>1023</v>
      </c>
      <c r="B471" s="3" t="s">
        <v>1185</v>
      </c>
      <c r="C471" s="3" t="s">
        <v>1186</v>
      </c>
      <c r="D471" s="3" t="s">
        <v>280</v>
      </c>
      <c r="E471" s="3" t="s">
        <v>281</v>
      </c>
      <c r="F471" s="3" t="s">
        <v>137</v>
      </c>
      <c r="G471" s="16" t="s">
        <v>1536</v>
      </c>
      <c r="H471" s="3" t="s">
        <v>1172</v>
      </c>
      <c r="I471" s="3" t="s">
        <v>334</v>
      </c>
      <c r="J471" s="3" t="s">
        <v>490</v>
      </c>
      <c r="K471" s="12">
        <v>0</v>
      </c>
      <c r="L471" s="12">
        <v>0</v>
      </c>
      <c r="M471" s="12">
        <v>0</v>
      </c>
      <c r="N471" s="12">
        <v>0</v>
      </c>
      <c r="O471" s="12">
        <v>0</v>
      </c>
      <c r="P471" s="12">
        <v>0</v>
      </c>
      <c r="Q471" s="12">
        <v>0</v>
      </c>
      <c r="R471" s="4" t="s">
        <v>16</v>
      </c>
      <c r="S471" s="4" t="s">
        <v>16</v>
      </c>
      <c r="T471" s="4" t="s">
        <v>16</v>
      </c>
    </row>
    <row r="472" spans="1:20" ht="11.1" customHeight="1" x14ac:dyDescent="0.2">
      <c r="A472" s="3" t="s">
        <v>1023</v>
      </c>
      <c r="B472" s="3" t="s">
        <v>1187</v>
      </c>
      <c r="C472" s="3" t="s">
        <v>1188</v>
      </c>
      <c r="D472" s="3" t="s">
        <v>280</v>
      </c>
      <c r="E472" s="3" t="s">
        <v>281</v>
      </c>
      <c r="F472" s="3" t="s">
        <v>137</v>
      </c>
      <c r="G472" s="16" t="s">
        <v>1536</v>
      </c>
      <c r="H472" s="3" t="s">
        <v>1172</v>
      </c>
      <c r="I472" s="3" t="s">
        <v>334</v>
      </c>
      <c r="J472" s="3" t="s">
        <v>560</v>
      </c>
      <c r="K472" s="12">
        <v>162635</v>
      </c>
      <c r="L472" s="12">
        <v>0</v>
      </c>
      <c r="M472" s="12">
        <v>0</v>
      </c>
      <c r="N472" s="12">
        <v>0</v>
      </c>
      <c r="O472" s="12">
        <v>0</v>
      </c>
      <c r="P472" s="12">
        <v>0</v>
      </c>
      <c r="Q472" s="12">
        <v>63229.42</v>
      </c>
      <c r="R472" s="4" t="s">
        <v>16</v>
      </c>
      <c r="S472" s="4" t="s">
        <v>16</v>
      </c>
      <c r="T472" s="4" t="s">
        <v>16</v>
      </c>
    </row>
    <row r="473" spans="1:20" ht="11.1" customHeight="1" x14ac:dyDescent="0.2">
      <c r="A473" s="3" t="s">
        <v>1023</v>
      </c>
      <c r="B473" s="3" t="s">
        <v>1189</v>
      </c>
      <c r="C473" s="3" t="s">
        <v>1190</v>
      </c>
      <c r="D473" s="3" t="s">
        <v>280</v>
      </c>
      <c r="E473" s="3" t="s">
        <v>281</v>
      </c>
      <c r="F473" s="3" t="s">
        <v>137</v>
      </c>
      <c r="G473" s="16" t="s">
        <v>1536</v>
      </c>
      <c r="H473" s="3" t="s">
        <v>1172</v>
      </c>
      <c r="I473" s="3" t="s">
        <v>334</v>
      </c>
      <c r="J473" s="3" t="s">
        <v>1191</v>
      </c>
      <c r="K473" s="12">
        <v>0</v>
      </c>
      <c r="L473" s="12">
        <v>0</v>
      </c>
      <c r="M473" s="12">
        <v>0</v>
      </c>
      <c r="N473" s="12">
        <v>0</v>
      </c>
      <c r="O473" s="12">
        <v>19528.96</v>
      </c>
      <c r="P473" s="12">
        <v>0</v>
      </c>
      <c r="Q473" s="12">
        <v>18013.3</v>
      </c>
      <c r="R473" s="4" t="s">
        <v>16</v>
      </c>
      <c r="S473" s="4" t="s">
        <v>16</v>
      </c>
      <c r="T473" s="4" t="s">
        <v>16</v>
      </c>
    </row>
    <row r="474" spans="1:20" ht="11.1" customHeight="1" x14ac:dyDescent="0.2">
      <c r="A474" s="3" t="s">
        <v>1023</v>
      </c>
      <c r="B474" s="3" t="s">
        <v>1192</v>
      </c>
      <c r="C474" s="3" t="s">
        <v>1193</v>
      </c>
      <c r="D474" s="3" t="s">
        <v>280</v>
      </c>
      <c r="E474" s="3" t="s">
        <v>281</v>
      </c>
      <c r="F474" s="3" t="s">
        <v>137</v>
      </c>
      <c r="G474" s="16" t="s">
        <v>1536</v>
      </c>
      <c r="H474" s="3" t="s">
        <v>1172</v>
      </c>
      <c r="I474" s="3" t="s">
        <v>334</v>
      </c>
      <c r="J474" s="3" t="s">
        <v>1194</v>
      </c>
      <c r="K474" s="12">
        <v>0</v>
      </c>
      <c r="L474" s="12">
        <v>0</v>
      </c>
      <c r="M474" s="12">
        <v>0</v>
      </c>
      <c r="N474" s="12">
        <v>0</v>
      </c>
      <c r="O474" s="12">
        <v>51831.32</v>
      </c>
      <c r="P474" s="12">
        <v>0</v>
      </c>
      <c r="Q474" s="12">
        <v>56867.24</v>
      </c>
      <c r="R474" s="4" t="s">
        <v>16</v>
      </c>
      <c r="S474" s="4" t="s">
        <v>16</v>
      </c>
      <c r="T474" s="4" t="s">
        <v>16</v>
      </c>
    </row>
    <row r="475" spans="1:20" ht="11.1" customHeight="1" x14ac:dyDescent="0.2">
      <c r="A475" s="3" t="s">
        <v>1023</v>
      </c>
      <c r="B475" s="3" t="s">
        <v>1195</v>
      </c>
      <c r="C475" s="3" t="s">
        <v>1196</v>
      </c>
      <c r="D475" s="3" t="s">
        <v>280</v>
      </c>
      <c r="E475" s="3" t="s">
        <v>281</v>
      </c>
      <c r="F475" s="3" t="s">
        <v>137</v>
      </c>
      <c r="G475" s="16" t="s">
        <v>1536</v>
      </c>
      <c r="H475" s="3" t="s">
        <v>1172</v>
      </c>
      <c r="I475" s="3" t="s">
        <v>334</v>
      </c>
      <c r="J475" s="3" t="s">
        <v>1197</v>
      </c>
      <c r="K475" s="12">
        <v>0</v>
      </c>
      <c r="L475" s="12">
        <v>0</v>
      </c>
      <c r="M475" s="12">
        <v>0</v>
      </c>
      <c r="N475" s="12">
        <v>0</v>
      </c>
      <c r="O475" s="12">
        <v>89088.04</v>
      </c>
      <c r="P475" s="12">
        <v>0</v>
      </c>
      <c r="Q475" s="12">
        <v>0</v>
      </c>
      <c r="R475" s="4" t="s">
        <v>16</v>
      </c>
      <c r="S475" s="4" t="s">
        <v>16</v>
      </c>
      <c r="T475" s="4" t="s">
        <v>16</v>
      </c>
    </row>
    <row r="476" spans="1:20" ht="11.1" customHeight="1" x14ac:dyDescent="0.2">
      <c r="A476" s="3" t="s">
        <v>1023</v>
      </c>
      <c r="B476" s="3" t="s">
        <v>1198</v>
      </c>
      <c r="C476" s="3" t="s">
        <v>1199</v>
      </c>
      <c r="D476" s="3" t="s">
        <v>280</v>
      </c>
      <c r="E476" s="3" t="s">
        <v>281</v>
      </c>
      <c r="F476" s="3" t="s">
        <v>137</v>
      </c>
      <c r="G476" s="16" t="s">
        <v>1536</v>
      </c>
      <c r="H476" s="3" t="s">
        <v>1172</v>
      </c>
      <c r="I476" s="3" t="s">
        <v>334</v>
      </c>
      <c r="J476" s="3" t="s">
        <v>1200</v>
      </c>
      <c r="K476" s="12">
        <v>0</v>
      </c>
      <c r="L476" s="12">
        <v>0</v>
      </c>
      <c r="M476" s="12">
        <v>0</v>
      </c>
      <c r="N476" s="12">
        <v>0</v>
      </c>
      <c r="O476" s="12">
        <v>34372.379999999997</v>
      </c>
      <c r="P476" s="12">
        <v>0</v>
      </c>
      <c r="Q476" s="12">
        <v>0</v>
      </c>
      <c r="R476" s="4" t="s">
        <v>16</v>
      </c>
      <c r="S476" s="4" t="s">
        <v>16</v>
      </c>
      <c r="T476" s="4" t="s">
        <v>16</v>
      </c>
    </row>
    <row r="477" spans="1:20" ht="11.1" customHeight="1" x14ac:dyDescent="0.2">
      <c r="A477" s="3" t="s">
        <v>1023</v>
      </c>
      <c r="B477" s="3" t="s">
        <v>1201</v>
      </c>
      <c r="C477" s="3" t="s">
        <v>1202</v>
      </c>
      <c r="D477" s="3" t="s">
        <v>280</v>
      </c>
      <c r="E477" s="3" t="s">
        <v>281</v>
      </c>
      <c r="F477" s="3" t="s">
        <v>137</v>
      </c>
      <c r="G477" s="16" t="s">
        <v>1536</v>
      </c>
      <c r="H477" s="3" t="s">
        <v>1172</v>
      </c>
      <c r="I477" s="3" t="s">
        <v>334</v>
      </c>
      <c r="J477" s="3" t="s">
        <v>1126</v>
      </c>
      <c r="K477" s="12">
        <v>0</v>
      </c>
      <c r="L477" s="12">
        <v>0</v>
      </c>
      <c r="M477" s="12">
        <v>0</v>
      </c>
      <c r="N477" s="12">
        <v>0</v>
      </c>
      <c r="O477" s="12">
        <v>48093.58</v>
      </c>
      <c r="P477" s="12">
        <v>0</v>
      </c>
      <c r="Q477" s="12">
        <v>0</v>
      </c>
      <c r="R477" s="4" t="s">
        <v>16</v>
      </c>
      <c r="S477" s="4" t="s">
        <v>16</v>
      </c>
      <c r="T477" s="4" t="s">
        <v>16</v>
      </c>
    </row>
    <row r="478" spans="1:20" ht="11.1" customHeight="1" x14ac:dyDescent="0.2">
      <c r="A478" s="3" t="s">
        <v>1023</v>
      </c>
      <c r="B478" s="3" t="s">
        <v>1203</v>
      </c>
      <c r="C478" s="3" t="s">
        <v>1204</v>
      </c>
      <c r="D478" s="3" t="s">
        <v>280</v>
      </c>
      <c r="E478" s="3" t="s">
        <v>281</v>
      </c>
      <c r="F478" s="3" t="s">
        <v>137</v>
      </c>
      <c r="G478" s="16" t="s">
        <v>1536</v>
      </c>
      <c r="H478" s="3" t="s">
        <v>1172</v>
      </c>
      <c r="I478" s="3" t="s">
        <v>334</v>
      </c>
      <c r="J478" s="3" t="s">
        <v>1205</v>
      </c>
      <c r="K478" s="12">
        <v>0</v>
      </c>
      <c r="L478" s="12">
        <v>0</v>
      </c>
      <c r="M478" s="12">
        <v>0</v>
      </c>
      <c r="N478" s="12">
        <v>0</v>
      </c>
      <c r="O478" s="12">
        <v>25989.03</v>
      </c>
      <c r="P478" s="12">
        <v>0</v>
      </c>
      <c r="Q478" s="12">
        <v>0</v>
      </c>
      <c r="R478" s="4" t="s">
        <v>16</v>
      </c>
      <c r="S478" s="4" t="s">
        <v>16</v>
      </c>
      <c r="T478" s="4" t="s">
        <v>16</v>
      </c>
    </row>
    <row r="479" spans="1:20" ht="11.1" customHeight="1" x14ac:dyDescent="0.2">
      <c r="A479" s="3" t="s">
        <v>1023</v>
      </c>
      <c r="B479" s="3" t="s">
        <v>1206</v>
      </c>
      <c r="C479" s="3" t="s">
        <v>1207</v>
      </c>
      <c r="D479" s="3" t="s">
        <v>280</v>
      </c>
      <c r="E479" s="3" t="s">
        <v>281</v>
      </c>
      <c r="F479" s="3" t="s">
        <v>137</v>
      </c>
      <c r="G479" s="16" t="s">
        <v>1536</v>
      </c>
      <c r="H479" s="3" t="s">
        <v>1172</v>
      </c>
      <c r="I479" s="3" t="s">
        <v>334</v>
      </c>
      <c r="J479" s="3" t="s">
        <v>1208</v>
      </c>
      <c r="K479" s="12">
        <v>0</v>
      </c>
      <c r="L479" s="12">
        <v>0</v>
      </c>
      <c r="M479" s="12">
        <v>0</v>
      </c>
      <c r="N479" s="12">
        <v>0</v>
      </c>
      <c r="O479" s="12">
        <v>17631.34</v>
      </c>
      <c r="P479" s="12">
        <v>0</v>
      </c>
      <c r="Q479" s="12">
        <v>0</v>
      </c>
      <c r="R479" s="4" t="s">
        <v>16</v>
      </c>
      <c r="S479" s="4" t="s">
        <v>16</v>
      </c>
      <c r="T479" s="4" t="s">
        <v>16</v>
      </c>
    </row>
    <row r="480" spans="1:20" ht="11.1" customHeight="1" x14ac:dyDescent="0.2">
      <c r="A480" s="3" t="s">
        <v>1023</v>
      </c>
      <c r="B480" s="3" t="s">
        <v>1209</v>
      </c>
      <c r="C480" s="3" t="s">
        <v>1210</v>
      </c>
      <c r="D480" s="3" t="s">
        <v>280</v>
      </c>
      <c r="E480" s="3" t="s">
        <v>281</v>
      </c>
      <c r="F480" s="3" t="s">
        <v>137</v>
      </c>
      <c r="G480" s="16" t="s">
        <v>1536</v>
      </c>
      <c r="H480" s="3" t="s">
        <v>1172</v>
      </c>
      <c r="I480" s="3" t="s">
        <v>334</v>
      </c>
      <c r="J480" s="3" t="s">
        <v>1211</v>
      </c>
      <c r="K480" s="12">
        <v>50000</v>
      </c>
      <c r="L480" s="12">
        <v>0</v>
      </c>
      <c r="M480" s="12">
        <v>29367.73</v>
      </c>
      <c r="N480" s="12">
        <v>0</v>
      </c>
      <c r="O480" s="12">
        <v>18814.45</v>
      </c>
      <c r="P480" s="12">
        <v>0</v>
      </c>
      <c r="Q480" s="12">
        <v>34126.74</v>
      </c>
      <c r="R480" s="4" t="s">
        <v>16</v>
      </c>
      <c r="S480" s="4" t="s">
        <v>16</v>
      </c>
      <c r="T480" s="4" t="s">
        <v>16</v>
      </c>
    </row>
    <row r="481" spans="1:20" ht="11.1" customHeight="1" x14ac:dyDescent="0.2">
      <c r="A481" s="3" t="s">
        <v>1023</v>
      </c>
      <c r="B481" s="3" t="s">
        <v>1212</v>
      </c>
      <c r="C481" s="3" t="s">
        <v>1213</v>
      </c>
      <c r="D481" s="3" t="s">
        <v>280</v>
      </c>
      <c r="E481" s="3" t="s">
        <v>281</v>
      </c>
      <c r="F481" s="3" t="s">
        <v>154</v>
      </c>
      <c r="G481" s="16" t="s">
        <v>1536</v>
      </c>
      <c r="H481" s="3" t="s">
        <v>1214</v>
      </c>
      <c r="I481" s="3" t="s">
        <v>334</v>
      </c>
      <c r="J481" s="3" t="s">
        <v>1150</v>
      </c>
      <c r="K481" s="12">
        <v>25000</v>
      </c>
      <c r="L481" s="12">
        <v>22812.720000000001</v>
      </c>
      <c r="M481" s="12">
        <v>2187.2800000000002</v>
      </c>
      <c r="N481" s="12">
        <v>24102.68</v>
      </c>
      <c r="O481" s="12">
        <v>102891.33</v>
      </c>
      <c r="P481" s="12">
        <v>45508.480000000003</v>
      </c>
      <c r="Q481" s="12">
        <v>69250.87</v>
      </c>
      <c r="R481" s="4" t="s">
        <v>16</v>
      </c>
      <c r="S481" s="4" t="s">
        <v>16</v>
      </c>
      <c r="T481" s="4" t="s">
        <v>16</v>
      </c>
    </row>
    <row r="482" spans="1:20" ht="11.1" customHeight="1" x14ac:dyDescent="0.2">
      <c r="A482" s="3" t="s">
        <v>1023</v>
      </c>
      <c r="B482" s="3" t="s">
        <v>1215</v>
      </c>
      <c r="C482" s="3" t="s">
        <v>1216</v>
      </c>
      <c r="D482" s="3" t="s">
        <v>280</v>
      </c>
      <c r="E482" s="3" t="s">
        <v>281</v>
      </c>
      <c r="F482" s="3" t="s">
        <v>154</v>
      </c>
      <c r="G482" s="16" t="s">
        <v>1536</v>
      </c>
      <c r="H482" s="3" t="s">
        <v>1214</v>
      </c>
      <c r="I482" s="3" t="s">
        <v>334</v>
      </c>
      <c r="J482" s="3" t="s">
        <v>1134</v>
      </c>
      <c r="K482" s="12">
        <v>46000</v>
      </c>
      <c r="L482" s="12">
        <v>0</v>
      </c>
      <c r="M482" s="12">
        <v>0</v>
      </c>
      <c r="N482" s="12">
        <v>0</v>
      </c>
      <c r="O482" s="12">
        <v>0</v>
      </c>
      <c r="P482" s="12">
        <v>0</v>
      </c>
      <c r="Q482" s="12">
        <v>0</v>
      </c>
      <c r="R482" s="4" t="s">
        <v>16</v>
      </c>
      <c r="S482" s="4" t="s">
        <v>16</v>
      </c>
      <c r="T482" s="4" t="s">
        <v>16</v>
      </c>
    </row>
    <row r="483" spans="1:20" ht="11.1" customHeight="1" x14ac:dyDescent="0.2">
      <c r="A483" s="3" t="s">
        <v>1023</v>
      </c>
      <c r="B483" s="3" t="s">
        <v>1217</v>
      </c>
      <c r="C483" s="3" t="s">
        <v>1218</v>
      </c>
      <c r="D483" s="3" t="s">
        <v>280</v>
      </c>
      <c r="E483" s="3" t="s">
        <v>281</v>
      </c>
      <c r="F483" s="3" t="s">
        <v>154</v>
      </c>
      <c r="G483" s="16" t="s">
        <v>1536</v>
      </c>
      <c r="H483" s="3" t="s">
        <v>1214</v>
      </c>
      <c r="I483" s="3" t="s">
        <v>334</v>
      </c>
      <c r="J483" s="3" t="s">
        <v>1167</v>
      </c>
      <c r="K483" s="12">
        <v>0</v>
      </c>
      <c r="L483" s="12">
        <v>0</v>
      </c>
      <c r="M483" s="12">
        <v>0</v>
      </c>
      <c r="N483" s="12">
        <v>0</v>
      </c>
      <c r="O483" s="12">
        <v>11980</v>
      </c>
      <c r="P483" s="12">
        <v>0</v>
      </c>
      <c r="Q483" s="12">
        <v>29500</v>
      </c>
      <c r="R483" s="4" t="s">
        <v>16</v>
      </c>
      <c r="S483" s="4" t="s">
        <v>16</v>
      </c>
      <c r="T483" s="4" t="s">
        <v>16</v>
      </c>
    </row>
    <row r="484" spans="1:20" ht="11.1" customHeight="1" x14ac:dyDescent="0.2">
      <c r="A484" s="3" t="s">
        <v>1023</v>
      </c>
      <c r="B484" s="3" t="s">
        <v>1219</v>
      </c>
      <c r="C484" s="3" t="s">
        <v>1220</v>
      </c>
      <c r="D484" s="3" t="s">
        <v>280</v>
      </c>
      <c r="E484" s="3" t="s">
        <v>281</v>
      </c>
      <c r="F484" s="3" t="s">
        <v>154</v>
      </c>
      <c r="G484" s="16" t="s">
        <v>1536</v>
      </c>
      <c r="H484" s="3" t="s">
        <v>1214</v>
      </c>
      <c r="I484" s="3" t="s">
        <v>334</v>
      </c>
      <c r="J484" s="3" t="s">
        <v>1137</v>
      </c>
      <c r="K484" s="12">
        <v>35000</v>
      </c>
      <c r="L484" s="12">
        <v>0</v>
      </c>
      <c r="M484" s="12">
        <v>0</v>
      </c>
      <c r="N484" s="12">
        <v>0</v>
      </c>
      <c r="O484" s="12">
        <v>7800</v>
      </c>
      <c r="P484" s="12">
        <v>0</v>
      </c>
      <c r="Q484" s="12">
        <v>0</v>
      </c>
      <c r="R484" s="4" t="s">
        <v>16</v>
      </c>
      <c r="S484" s="4" t="s">
        <v>16</v>
      </c>
      <c r="T484" s="4" t="s">
        <v>16</v>
      </c>
    </row>
    <row r="485" spans="1:20" ht="11.1" customHeight="1" x14ac:dyDescent="0.2">
      <c r="A485" s="3" t="s">
        <v>1023</v>
      </c>
      <c r="B485" s="3" t="s">
        <v>1221</v>
      </c>
      <c r="C485" s="3" t="s">
        <v>1222</v>
      </c>
      <c r="D485" s="3" t="s">
        <v>280</v>
      </c>
      <c r="E485" s="3" t="s">
        <v>281</v>
      </c>
      <c r="F485" s="3" t="s">
        <v>154</v>
      </c>
      <c r="G485" s="16" t="s">
        <v>1536</v>
      </c>
      <c r="H485" s="3" t="s">
        <v>1214</v>
      </c>
      <c r="I485" s="3" t="s">
        <v>334</v>
      </c>
      <c r="J485" s="3" t="s">
        <v>1140</v>
      </c>
      <c r="K485" s="12">
        <v>0</v>
      </c>
      <c r="L485" s="12">
        <v>0</v>
      </c>
      <c r="M485" s="12">
        <v>0</v>
      </c>
      <c r="N485" s="12">
        <v>0</v>
      </c>
      <c r="O485" s="12">
        <v>5741.98</v>
      </c>
      <c r="P485" s="12">
        <v>0</v>
      </c>
      <c r="Q485" s="12">
        <v>0</v>
      </c>
      <c r="R485" s="4" t="s">
        <v>16</v>
      </c>
      <c r="S485" s="4" t="s">
        <v>16</v>
      </c>
      <c r="T485" s="4" t="s">
        <v>16</v>
      </c>
    </row>
    <row r="486" spans="1:20" ht="11.1" customHeight="1" x14ac:dyDescent="0.2">
      <c r="A486" s="3" t="s">
        <v>1023</v>
      </c>
      <c r="B486" s="3" t="s">
        <v>1223</v>
      </c>
      <c r="C486" s="3" t="s">
        <v>1224</v>
      </c>
      <c r="D486" s="3" t="s">
        <v>280</v>
      </c>
      <c r="E486" s="3" t="s">
        <v>281</v>
      </c>
      <c r="F486" s="3" t="s">
        <v>154</v>
      </c>
      <c r="G486" s="16" t="s">
        <v>1536</v>
      </c>
      <c r="H486" s="3" t="s">
        <v>1214</v>
      </c>
      <c r="I486" s="3" t="s">
        <v>334</v>
      </c>
      <c r="J486" s="3" t="s">
        <v>1143</v>
      </c>
      <c r="K486" s="12">
        <v>20000</v>
      </c>
      <c r="L486" s="12">
        <v>0</v>
      </c>
      <c r="M486" s="12">
        <v>0</v>
      </c>
      <c r="N486" s="12">
        <v>0</v>
      </c>
      <c r="O486" s="12">
        <v>0</v>
      </c>
      <c r="P486" s="12">
        <v>0</v>
      </c>
      <c r="Q486" s="12">
        <v>0</v>
      </c>
      <c r="R486" s="4" t="s">
        <v>16</v>
      </c>
      <c r="S486" s="4" t="s">
        <v>16</v>
      </c>
      <c r="T486" s="4" t="s">
        <v>16</v>
      </c>
    </row>
    <row r="487" spans="1:20" ht="11.1" customHeight="1" x14ac:dyDescent="0.2">
      <c r="A487" s="3" t="s">
        <v>1023</v>
      </c>
      <c r="B487" s="3" t="s">
        <v>1225</v>
      </c>
      <c r="C487" s="3" t="s">
        <v>1226</v>
      </c>
      <c r="D487" s="3" t="s">
        <v>280</v>
      </c>
      <c r="E487" s="3" t="s">
        <v>281</v>
      </c>
      <c r="F487" s="3" t="s">
        <v>154</v>
      </c>
      <c r="G487" s="16" t="s">
        <v>1536</v>
      </c>
      <c r="H487" s="3" t="s">
        <v>1214</v>
      </c>
      <c r="I487" s="3" t="s">
        <v>334</v>
      </c>
      <c r="J487" s="3" t="s">
        <v>1146</v>
      </c>
      <c r="K487" s="12">
        <v>0</v>
      </c>
      <c r="L487" s="12">
        <v>0</v>
      </c>
      <c r="M487" s="12">
        <v>0</v>
      </c>
      <c r="N487" s="12">
        <v>0</v>
      </c>
      <c r="O487" s="12">
        <v>0</v>
      </c>
      <c r="P487" s="12">
        <v>0</v>
      </c>
      <c r="Q487" s="12">
        <v>7213.95</v>
      </c>
      <c r="R487" s="4" t="s">
        <v>16</v>
      </c>
      <c r="S487" s="4" t="s">
        <v>16</v>
      </c>
      <c r="T487" s="4" t="s">
        <v>16</v>
      </c>
    </row>
    <row r="488" spans="1:20" ht="11.1" customHeight="1" x14ac:dyDescent="0.2">
      <c r="A488" s="3" t="s">
        <v>1023</v>
      </c>
      <c r="B488" s="3" t="s">
        <v>1227</v>
      </c>
      <c r="C488" s="3" t="s">
        <v>1228</v>
      </c>
      <c r="D488" s="3" t="s">
        <v>280</v>
      </c>
      <c r="E488" s="3" t="s">
        <v>281</v>
      </c>
      <c r="F488" s="3" t="s">
        <v>154</v>
      </c>
      <c r="G488" s="16" t="s">
        <v>1536</v>
      </c>
      <c r="H488" s="3" t="s">
        <v>1214</v>
      </c>
      <c r="I488" s="3" t="s">
        <v>334</v>
      </c>
      <c r="J488" s="3" t="s">
        <v>1229</v>
      </c>
      <c r="K488" s="12">
        <v>51582</v>
      </c>
      <c r="L488" s="12">
        <v>5628.21</v>
      </c>
      <c r="M488" s="12">
        <v>80</v>
      </c>
      <c r="N488" s="12">
        <v>0</v>
      </c>
      <c r="O488" s="12">
        <v>74249.58</v>
      </c>
      <c r="P488" s="12">
        <v>0</v>
      </c>
      <c r="Q488" s="12">
        <v>0</v>
      </c>
      <c r="R488" s="4" t="s">
        <v>16</v>
      </c>
      <c r="S488" s="4" t="s">
        <v>16</v>
      </c>
      <c r="T488" s="4" t="s">
        <v>16</v>
      </c>
    </row>
    <row r="489" spans="1:20" ht="11.1" customHeight="1" x14ac:dyDescent="0.2">
      <c r="A489" s="3" t="s">
        <v>1023</v>
      </c>
      <c r="B489" s="3" t="s">
        <v>1230</v>
      </c>
      <c r="C489" s="3" t="s">
        <v>1231</v>
      </c>
      <c r="D489" s="3" t="s">
        <v>280</v>
      </c>
      <c r="E489" s="3" t="s">
        <v>281</v>
      </c>
      <c r="F489" s="3" t="s">
        <v>154</v>
      </c>
      <c r="G489" s="16" t="s">
        <v>1536</v>
      </c>
      <c r="H489" s="3" t="s">
        <v>1214</v>
      </c>
      <c r="I489" s="3" t="s">
        <v>334</v>
      </c>
      <c r="J489" s="3" t="s">
        <v>490</v>
      </c>
      <c r="K489" s="12">
        <v>0</v>
      </c>
      <c r="L489" s="12">
        <v>0</v>
      </c>
      <c r="M489" s="12">
        <v>0</v>
      </c>
      <c r="N489" s="12">
        <v>0</v>
      </c>
      <c r="O489" s="12">
        <v>0</v>
      </c>
      <c r="P489" s="12">
        <v>0</v>
      </c>
      <c r="Q489" s="12">
        <v>0</v>
      </c>
      <c r="R489" s="4" t="s">
        <v>16</v>
      </c>
      <c r="S489" s="4" t="s">
        <v>16</v>
      </c>
      <c r="T489" s="4" t="s">
        <v>16</v>
      </c>
    </row>
    <row r="490" spans="1:20" ht="11.1" customHeight="1" x14ac:dyDescent="0.2">
      <c r="A490" s="3" t="s">
        <v>1023</v>
      </c>
      <c r="B490" s="3" t="s">
        <v>1232</v>
      </c>
      <c r="C490" s="3" t="s">
        <v>1233</v>
      </c>
      <c r="D490" s="3" t="s">
        <v>280</v>
      </c>
      <c r="E490" s="3" t="s">
        <v>281</v>
      </c>
      <c r="F490" s="3" t="s">
        <v>195</v>
      </c>
      <c r="G490" s="16" t="s">
        <v>1536</v>
      </c>
      <c r="H490" s="3" t="s">
        <v>1234</v>
      </c>
      <c r="I490" s="3" t="s">
        <v>334</v>
      </c>
      <c r="J490" s="3" t="s">
        <v>1150</v>
      </c>
      <c r="K490" s="12">
        <v>260000</v>
      </c>
      <c r="L490" s="12">
        <v>0</v>
      </c>
      <c r="M490" s="12">
        <v>257640</v>
      </c>
      <c r="N490" s="12">
        <v>0</v>
      </c>
      <c r="O490" s="12">
        <v>253254.84</v>
      </c>
      <c r="P490" s="12">
        <v>0</v>
      </c>
      <c r="Q490" s="12">
        <v>0</v>
      </c>
      <c r="R490" s="4" t="s">
        <v>16</v>
      </c>
      <c r="S490" s="4" t="s">
        <v>16</v>
      </c>
      <c r="T490" s="4" t="s">
        <v>16</v>
      </c>
    </row>
    <row r="491" spans="1:20" ht="11.1" customHeight="1" x14ac:dyDescent="0.2">
      <c r="A491" s="3" t="s">
        <v>1023</v>
      </c>
      <c r="B491" s="3" t="s">
        <v>1235</v>
      </c>
      <c r="C491" s="3" t="s">
        <v>1236</v>
      </c>
      <c r="D491" s="3" t="s">
        <v>280</v>
      </c>
      <c r="E491" s="3" t="s">
        <v>281</v>
      </c>
      <c r="F491" s="3" t="s">
        <v>195</v>
      </c>
      <c r="G491" s="16" t="s">
        <v>1536</v>
      </c>
      <c r="H491" s="3" t="s">
        <v>1234</v>
      </c>
      <c r="I491" s="3" t="s">
        <v>334</v>
      </c>
      <c r="J491" s="3" t="s">
        <v>1130</v>
      </c>
      <c r="K491" s="12">
        <v>0</v>
      </c>
      <c r="L491" s="12">
        <v>0</v>
      </c>
      <c r="M491" s="12">
        <v>0</v>
      </c>
      <c r="N491" s="12">
        <v>0</v>
      </c>
      <c r="O491" s="12">
        <v>0</v>
      </c>
      <c r="P491" s="12">
        <v>0</v>
      </c>
      <c r="Q491" s="12">
        <v>0</v>
      </c>
      <c r="R491" s="4" t="s">
        <v>16</v>
      </c>
      <c r="S491" s="4" t="s">
        <v>16</v>
      </c>
      <c r="T491" s="4" t="s">
        <v>16</v>
      </c>
    </row>
    <row r="492" spans="1:20" ht="11.1" customHeight="1" x14ac:dyDescent="0.2">
      <c r="A492" s="3" t="s">
        <v>1023</v>
      </c>
      <c r="B492" s="3" t="s">
        <v>1237</v>
      </c>
      <c r="C492" s="3" t="s">
        <v>1238</v>
      </c>
      <c r="D492" s="3" t="s">
        <v>280</v>
      </c>
      <c r="E492" s="3" t="s">
        <v>281</v>
      </c>
      <c r="F492" s="3" t="s">
        <v>195</v>
      </c>
      <c r="G492" s="16" t="s">
        <v>1536</v>
      </c>
      <c r="H492" s="3" t="s">
        <v>1234</v>
      </c>
      <c r="I492" s="3" t="s">
        <v>334</v>
      </c>
      <c r="J492" s="3" t="s">
        <v>1134</v>
      </c>
      <c r="K492" s="12">
        <v>0</v>
      </c>
      <c r="L492" s="12">
        <v>0</v>
      </c>
      <c r="M492" s="12">
        <v>0</v>
      </c>
      <c r="N492" s="12">
        <v>0</v>
      </c>
      <c r="O492" s="12">
        <v>75000</v>
      </c>
      <c r="P492" s="12">
        <v>100000</v>
      </c>
      <c r="Q492" s="12">
        <v>100000</v>
      </c>
      <c r="R492" s="4" t="s">
        <v>16</v>
      </c>
      <c r="S492" s="4" t="s">
        <v>16</v>
      </c>
      <c r="T492" s="4" t="s">
        <v>16</v>
      </c>
    </row>
    <row r="493" spans="1:20" ht="11.1" customHeight="1" x14ac:dyDescent="0.2">
      <c r="A493" s="3" t="s">
        <v>1051</v>
      </c>
      <c r="B493" s="3" t="s">
        <v>1239</v>
      </c>
      <c r="C493" s="3" t="s">
        <v>460</v>
      </c>
      <c r="D493" s="3" t="s">
        <v>280</v>
      </c>
      <c r="E493" s="3" t="s">
        <v>281</v>
      </c>
      <c r="F493" s="3" t="s">
        <v>22</v>
      </c>
      <c r="G493" s="16" t="s">
        <v>1538</v>
      </c>
      <c r="H493" s="3" t="s">
        <v>461</v>
      </c>
      <c r="I493" s="3" t="s">
        <v>287</v>
      </c>
      <c r="J493" s="3" t="s">
        <v>300</v>
      </c>
      <c r="K493" s="12">
        <v>3500</v>
      </c>
      <c r="L493" s="12">
        <v>0</v>
      </c>
      <c r="M493" s="12">
        <v>0</v>
      </c>
      <c r="N493" s="12">
        <v>0</v>
      </c>
      <c r="O493" s="12">
        <v>3100</v>
      </c>
      <c r="P493" s="12">
        <v>0</v>
      </c>
      <c r="Q493" s="12">
        <v>2950</v>
      </c>
      <c r="R493" s="4" t="s">
        <v>16</v>
      </c>
      <c r="S493" s="4" t="s">
        <v>16</v>
      </c>
      <c r="T493" s="4" t="s">
        <v>16</v>
      </c>
    </row>
    <row r="494" spans="1:20" ht="11.1" customHeight="1" x14ac:dyDescent="0.2">
      <c r="A494" s="3" t="s">
        <v>1051</v>
      </c>
      <c r="B494" s="3" t="s">
        <v>1240</v>
      </c>
      <c r="C494" s="3" t="s">
        <v>1241</v>
      </c>
      <c r="D494" s="3" t="s">
        <v>280</v>
      </c>
      <c r="E494" s="3" t="s">
        <v>281</v>
      </c>
      <c r="F494" s="3" t="s">
        <v>22</v>
      </c>
      <c r="G494" s="16" t="s">
        <v>1538</v>
      </c>
      <c r="H494" s="3" t="s">
        <v>1242</v>
      </c>
      <c r="I494" s="3" t="s">
        <v>287</v>
      </c>
      <c r="J494" s="3" t="s">
        <v>323</v>
      </c>
      <c r="K494" s="12">
        <v>1500</v>
      </c>
      <c r="L494" s="12">
        <v>311.76</v>
      </c>
      <c r="M494" s="12">
        <v>0</v>
      </c>
      <c r="N494" s="12">
        <v>367.79</v>
      </c>
      <c r="O494" s="12">
        <v>1685.56</v>
      </c>
      <c r="P494" s="12">
        <v>374.2</v>
      </c>
      <c r="Q494" s="12">
        <v>1564.81</v>
      </c>
      <c r="R494" s="4" t="s">
        <v>16</v>
      </c>
      <c r="S494" s="4" t="s">
        <v>16</v>
      </c>
      <c r="T494" s="4" t="s">
        <v>16</v>
      </c>
    </row>
    <row r="495" spans="1:20" ht="11.1" customHeight="1" x14ac:dyDescent="0.2">
      <c r="A495" s="3" t="s">
        <v>1051</v>
      </c>
      <c r="B495" s="3" t="s">
        <v>1243</v>
      </c>
      <c r="C495" s="3" t="s">
        <v>480</v>
      </c>
      <c r="D495" s="3" t="s">
        <v>280</v>
      </c>
      <c r="E495" s="3" t="s">
        <v>281</v>
      </c>
      <c r="F495" s="3" t="s">
        <v>22</v>
      </c>
      <c r="G495" s="16" t="s">
        <v>1538</v>
      </c>
      <c r="H495" s="3" t="s">
        <v>478</v>
      </c>
      <c r="I495" s="3" t="s">
        <v>287</v>
      </c>
      <c r="J495" s="3" t="s">
        <v>323</v>
      </c>
      <c r="K495" s="12">
        <v>9720</v>
      </c>
      <c r="L495" s="12">
        <v>1340.92</v>
      </c>
      <c r="M495" s="12">
        <v>0</v>
      </c>
      <c r="N495" s="12">
        <v>1329.68</v>
      </c>
      <c r="O495" s="12">
        <v>4941.68</v>
      </c>
      <c r="P495" s="12">
        <v>0</v>
      </c>
      <c r="Q495" s="12">
        <v>0</v>
      </c>
      <c r="R495" s="4" t="s">
        <v>16</v>
      </c>
      <c r="S495" s="4" t="s">
        <v>16</v>
      </c>
      <c r="T495" s="4" t="s">
        <v>16</v>
      </c>
    </row>
    <row r="496" spans="1:20" ht="11.1" customHeight="1" x14ac:dyDescent="0.2">
      <c r="A496" s="3" t="s">
        <v>1051</v>
      </c>
      <c r="B496" s="3" t="s">
        <v>1244</v>
      </c>
      <c r="C496" s="3" t="s">
        <v>482</v>
      </c>
      <c r="D496" s="3" t="s">
        <v>280</v>
      </c>
      <c r="E496" s="3" t="s">
        <v>281</v>
      </c>
      <c r="F496" s="3" t="s">
        <v>22</v>
      </c>
      <c r="G496" s="16" t="s">
        <v>1538</v>
      </c>
      <c r="H496" s="3" t="s">
        <v>483</v>
      </c>
      <c r="I496" s="3" t="s">
        <v>287</v>
      </c>
      <c r="J496" s="3" t="s">
        <v>300</v>
      </c>
      <c r="K496" s="12">
        <v>31870</v>
      </c>
      <c r="L496" s="12">
        <v>0</v>
      </c>
      <c r="M496" s="12">
        <v>0</v>
      </c>
      <c r="N496" s="12">
        <v>0</v>
      </c>
      <c r="O496" s="12">
        <v>30151</v>
      </c>
      <c r="P496" s="12">
        <v>0</v>
      </c>
      <c r="Q496" s="12">
        <v>28500</v>
      </c>
      <c r="R496" s="4" t="s">
        <v>16</v>
      </c>
      <c r="S496" s="4" t="s">
        <v>16</v>
      </c>
      <c r="T496" s="4" t="s">
        <v>16</v>
      </c>
    </row>
    <row r="497" spans="1:20" ht="11.1" customHeight="1" x14ac:dyDescent="0.2">
      <c r="A497" s="3" t="s">
        <v>1051</v>
      </c>
      <c r="B497" s="3" t="s">
        <v>1245</v>
      </c>
      <c r="C497" s="3" t="s">
        <v>492</v>
      </c>
      <c r="D497" s="3" t="s">
        <v>280</v>
      </c>
      <c r="E497" s="3" t="s">
        <v>281</v>
      </c>
      <c r="F497" s="3" t="s">
        <v>22</v>
      </c>
      <c r="G497" s="16" t="s">
        <v>1538</v>
      </c>
      <c r="H497" s="3" t="s">
        <v>493</v>
      </c>
      <c r="I497" s="3" t="s">
        <v>287</v>
      </c>
      <c r="J497" s="3" t="s">
        <v>323</v>
      </c>
      <c r="K497" s="12">
        <v>181495</v>
      </c>
      <c r="L497" s="12">
        <v>14634.46</v>
      </c>
      <c r="M497" s="12">
        <v>0</v>
      </c>
      <c r="N497" s="12">
        <v>14611.19</v>
      </c>
      <c r="O497" s="12">
        <v>176591.88</v>
      </c>
      <c r="P497" s="12">
        <v>14585.56</v>
      </c>
      <c r="Q497" s="12">
        <v>199078.22</v>
      </c>
      <c r="R497" s="4" t="s">
        <v>16</v>
      </c>
      <c r="S497" s="4" t="s">
        <v>16</v>
      </c>
      <c r="T497" s="4" t="s">
        <v>16</v>
      </c>
    </row>
    <row r="498" spans="1:20" ht="11.1" customHeight="1" x14ac:dyDescent="0.2">
      <c r="A498" s="3" t="s">
        <v>1051</v>
      </c>
      <c r="B498" s="3" t="s">
        <v>1246</v>
      </c>
      <c r="C498" s="3" t="s">
        <v>1247</v>
      </c>
      <c r="D498" s="3" t="s">
        <v>280</v>
      </c>
      <c r="E498" s="3" t="s">
        <v>281</v>
      </c>
      <c r="F498" s="3" t="s">
        <v>22</v>
      </c>
      <c r="G498" s="16" t="s">
        <v>1538</v>
      </c>
      <c r="H498" s="3" t="s">
        <v>1248</v>
      </c>
      <c r="I498" s="3" t="s">
        <v>287</v>
      </c>
      <c r="J498" s="3" t="s">
        <v>733</v>
      </c>
      <c r="K498" s="12">
        <v>203256.24</v>
      </c>
      <c r="L498" s="12">
        <v>50814</v>
      </c>
      <c r="M498" s="12">
        <v>0</v>
      </c>
      <c r="N498" s="12">
        <v>47446.25</v>
      </c>
      <c r="O498" s="12">
        <v>189785</v>
      </c>
      <c r="P498" s="12">
        <v>47333</v>
      </c>
      <c r="Q498" s="12">
        <v>189332</v>
      </c>
      <c r="R498" s="4" t="s">
        <v>16</v>
      </c>
      <c r="S498" s="4" t="s">
        <v>16</v>
      </c>
      <c r="T498" s="4" t="s">
        <v>16</v>
      </c>
    </row>
    <row r="499" spans="1:20" ht="11.1" customHeight="1" x14ac:dyDescent="0.2">
      <c r="A499" s="3" t="s">
        <v>1051</v>
      </c>
      <c r="B499" s="3" t="s">
        <v>1249</v>
      </c>
      <c r="C499" s="3" t="s">
        <v>322</v>
      </c>
      <c r="D499" s="3" t="s">
        <v>280</v>
      </c>
      <c r="E499" s="3" t="s">
        <v>281</v>
      </c>
      <c r="F499" s="3" t="s">
        <v>22</v>
      </c>
      <c r="G499" s="16" t="s">
        <v>1538</v>
      </c>
      <c r="H499" s="3" t="s">
        <v>495</v>
      </c>
      <c r="I499" s="3" t="s">
        <v>287</v>
      </c>
      <c r="J499" s="3" t="s">
        <v>323</v>
      </c>
      <c r="K499" s="12">
        <v>10520</v>
      </c>
      <c r="L499" s="12">
        <v>744</v>
      </c>
      <c r="M499" s="12">
        <v>4020</v>
      </c>
      <c r="N499" s="12">
        <v>779.19</v>
      </c>
      <c r="O499" s="12">
        <v>805.18</v>
      </c>
      <c r="P499" s="12">
        <v>696</v>
      </c>
      <c r="Q499" s="12">
        <v>2918.86</v>
      </c>
      <c r="R499" s="4" t="s">
        <v>16</v>
      </c>
      <c r="S499" s="4" t="s">
        <v>16</v>
      </c>
      <c r="T499" s="4" t="s">
        <v>16</v>
      </c>
    </row>
    <row r="500" spans="1:20" ht="11.1" customHeight="1" x14ac:dyDescent="0.2">
      <c r="A500" s="3" t="s">
        <v>1051</v>
      </c>
      <c r="B500" s="3" t="s">
        <v>1250</v>
      </c>
      <c r="C500" s="3" t="s">
        <v>1251</v>
      </c>
      <c r="D500" s="3" t="s">
        <v>280</v>
      </c>
      <c r="E500" s="3" t="s">
        <v>281</v>
      </c>
      <c r="F500" s="3" t="s">
        <v>22</v>
      </c>
      <c r="G500" s="16" t="s">
        <v>1538</v>
      </c>
      <c r="H500" s="3" t="s">
        <v>1252</v>
      </c>
      <c r="I500" s="3" t="s">
        <v>287</v>
      </c>
      <c r="J500" s="3" t="s">
        <v>323</v>
      </c>
      <c r="K500" s="12">
        <v>0</v>
      </c>
      <c r="L500" s="12">
        <v>0</v>
      </c>
      <c r="M500" s="12">
        <v>0</v>
      </c>
      <c r="N500" s="12">
        <v>0</v>
      </c>
      <c r="O500" s="12">
        <v>461266.15</v>
      </c>
      <c r="P500" s="12">
        <v>0</v>
      </c>
      <c r="Q500" s="12">
        <v>477507.09</v>
      </c>
      <c r="R500" s="4" t="s">
        <v>16</v>
      </c>
      <c r="S500" s="4" t="s">
        <v>16</v>
      </c>
      <c r="T500" s="4" t="s">
        <v>16</v>
      </c>
    </row>
    <row r="501" spans="1:20" ht="11.1" customHeight="1" x14ac:dyDescent="0.2">
      <c r="A501" s="3" t="s">
        <v>1051</v>
      </c>
      <c r="B501" s="3" t="s">
        <v>1253</v>
      </c>
      <c r="C501" s="3" t="s">
        <v>497</v>
      </c>
      <c r="D501" s="3" t="s">
        <v>280</v>
      </c>
      <c r="E501" s="3" t="s">
        <v>281</v>
      </c>
      <c r="F501" s="3" t="s">
        <v>22</v>
      </c>
      <c r="G501" s="16" t="s">
        <v>1542</v>
      </c>
      <c r="H501" s="3" t="s">
        <v>498</v>
      </c>
      <c r="I501" s="3" t="s">
        <v>287</v>
      </c>
      <c r="J501" s="3" t="s">
        <v>300</v>
      </c>
      <c r="K501" s="12">
        <v>1000</v>
      </c>
      <c r="L501" s="12">
        <v>0</v>
      </c>
      <c r="M501" s="12">
        <v>0</v>
      </c>
      <c r="N501" s="12">
        <v>0</v>
      </c>
      <c r="O501" s="12">
        <v>1000</v>
      </c>
      <c r="P501" s="12">
        <v>0</v>
      </c>
      <c r="Q501" s="12">
        <v>775</v>
      </c>
      <c r="R501" s="4" t="s">
        <v>16</v>
      </c>
      <c r="S501" s="4" t="s">
        <v>16</v>
      </c>
      <c r="T501" s="4" t="s">
        <v>16</v>
      </c>
    </row>
    <row r="502" spans="1:20" ht="11.1" customHeight="1" x14ac:dyDescent="0.2">
      <c r="A502" s="3" t="s">
        <v>1051</v>
      </c>
      <c r="B502" s="3" t="s">
        <v>1254</v>
      </c>
      <c r="C502" s="3" t="s">
        <v>279</v>
      </c>
      <c r="D502" s="3" t="s">
        <v>280</v>
      </c>
      <c r="E502" s="3" t="s">
        <v>281</v>
      </c>
      <c r="F502" s="3" t="s">
        <v>195</v>
      </c>
      <c r="G502" s="16" t="s">
        <v>1536</v>
      </c>
      <c r="H502" s="3" t="s">
        <v>1255</v>
      </c>
      <c r="I502" s="3" t="s">
        <v>283</v>
      </c>
      <c r="J502" s="3" t="s">
        <v>284</v>
      </c>
      <c r="K502" s="12">
        <v>82270</v>
      </c>
      <c r="L502" s="12">
        <v>18597.169999999998</v>
      </c>
      <c r="M502" s="12">
        <v>0</v>
      </c>
      <c r="N502" s="12">
        <v>18541.45</v>
      </c>
      <c r="O502" s="12">
        <v>80655.509999999995</v>
      </c>
      <c r="P502" s="12">
        <v>18252.48</v>
      </c>
      <c r="Q502" s="12">
        <v>79094.100000000006</v>
      </c>
      <c r="R502" s="4" t="s">
        <v>16</v>
      </c>
      <c r="S502" s="4" t="s">
        <v>16</v>
      </c>
      <c r="T502" s="4" t="s">
        <v>16</v>
      </c>
    </row>
    <row r="503" spans="1:20" ht="11.1" customHeight="1" x14ac:dyDescent="0.2">
      <c r="A503" s="3" t="s">
        <v>1051</v>
      </c>
      <c r="B503" s="3" t="s">
        <v>1256</v>
      </c>
      <c r="C503" s="3" t="s">
        <v>426</v>
      </c>
      <c r="D503" s="3" t="s">
        <v>280</v>
      </c>
      <c r="E503" s="3" t="s">
        <v>281</v>
      </c>
      <c r="F503" s="3" t="s">
        <v>195</v>
      </c>
      <c r="G503" s="16" t="s">
        <v>1536</v>
      </c>
      <c r="H503" s="3" t="s">
        <v>1255</v>
      </c>
      <c r="I503" s="3" t="s">
        <v>283</v>
      </c>
      <c r="J503" s="3" t="s">
        <v>428</v>
      </c>
      <c r="K503" s="12">
        <v>292130</v>
      </c>
      <c r="L503" s="12">
        <v>65769.41</v>
      </c>
      <c r="M503" s="12">
        <v>0</v>
      </c>
      <c r="N503" s="12">
        <v>64108.800000000003</v>
      </c>
      <c r="O503" s="12">
        <v>283007.73</v>
      </c>
      <c r="P503" s="12">
        <v>60450.67</v>
      </c>
      <c r="Q503" s="12">
        <v>267041.21999999997</v>
      </c>
      <c r="R503" s="4" t="s">
        <v>16</v>
      </c>
      <c r="S503" s="4" t="s">
        <v>16</v>
      </c>
      <c r="T503" s="4" t="s">
        <v>16</v>
      </c>
    </row>
    <row r="504" spans="1:20" ht="11.1" customHeight="1" x14ac:dyDescent="0.2">
      <c r="A504" s="3" t="s">
        <v>1051</v>
      </c>
      <c r="B504" s="3" t="s">
        <v>1257</v>
      </c>
      <c r="C504" s="3" t="s">
        <v>691</v>
      </c>
      <c r="D504" s="3" t="s">
        <v>280</v>
      </c>
      <c r="E504" s="3" t="s">
        <v>281</v>
      </c>
      <c r="F504" s="3" t="s">
        <v>195</v>
      </c>
      <c r="G504" s="16" t="s">
        <v>1536</v>
      </c>
      <c r="H504" s="3" t="s">
        <v>1255</v>
      </c>
      <c r="I504" s="3" t="s">
        <v>283</v>
      </c>
      <c r="J504" s="3" t="s">
        <v>692</v>
      </c>
      <c r="K504" s="12">
        <v>2125</v>
      </c>
      <c r="L504" s="12">
        <v>0</v>
      </c>
      <c r="M504" s="12">
        <v>0</v>
      </c>
      <c r="N504" s="12">
        <v>0</v>
      </c>
      <c r="O504" s="12">
        <v>998.4</v>
      </c>
      <c r="P504" s="12">
        <v>0</v>
      </c>
      <c r="Q504" s="12">
        <v>2065</v>
      </c>
      <c r="R504" s="4" t="s">
        <v>16</v>
      </c>
      <c r="S504" s="4" t="s">
        <v>16</v>
      </c>
      <c r="T504" s="4" t="s">
        <v>16</v>
      </c>
    </row>
    <row r="505" spans="1:20" ht="11.1" customHeight="1" x14ac:dyDescent="0.2">
      <c r="A505" s="3" t="s">
        <v>1051</v>
      </c>
      <c r="B505" s="3" t="s">
        <v>1258</v>
      </c>
      <c r="C505" s="3" t="s">
        <v>329</v>
      </c>
      <c r="D505" s="3" t="s">
        <v>280</v>
      </c>
      <c r="E505" s="3" t="s">
        <v>281</v>
      </c>
      <c r="F505" s="3" t="s">
        <v>195</v>
      </c>
      <c r="G505" s="16" t="s">
        <v>1536</v>
      </c>
      <c r="H505" s="3" t="s">
        <v>1255</v>
      </c>
      <c r="I505" s="3" t="s">
        <v>283</v>
      </c>
      <c r="J505" s="3" t="s">
        <v>330</v>
      </c>
      <c r="K505" s="12">
        <v>15500</v>
      </c>
      <c r="L505" s="12">
        <v>2813.02</v>
      </c>
      <c r="M505" s="12">
        <v>0</v>
      </c>
      <c r="N505" s="12">
        <v>3064.29</v>
      </c>
      <c r="O505" s="12">
        <v>17970.2</v>
      </c>
      <c r="P505" s="12">
        <v>1653.44</v>
      </c>
      <c r="Q505" s="12">
        <v>13342.86</v>
      </c>
      <c r="R505" s="4" t="s">
        <v>16</v>
      </c>
      <c r="S505" s="4" t="s">
        <v>16</v>
      </c>
      <c r="T505" s="4" t="s">
        <v>16</v>
      </c>
    </row>
    <row r="506" spans="1:20" ht="11.1" customHeight="1" x14ac:dyDescent="0.2">
      <c r="A506" s="3" t="s">
        <v>1051</v>
      </c>
      <c r="B506" s="3" t="s">
        <v>1259</v>
      </c>
      <c r="C506" s="3" t="s">
        <v>536</v>
      </c>
      <c r="D506" s="3" t="s">
        <v>280</v>
      </c>
      <c r="E506" s="3" t="s">
        <v>281</v>
      </c>
      <c r="F506" s="3" t="s">
        <v>195</v>
      </c>
      <c r="G506" s="16" t="s">
        <v>1536</v>
      </c>
      <c r="H506" s="3" t="s">
        <v>1255</v>
      </c>
      <c r="I506" s="3" t="s">
        <v>283</v>
      </c>
      <c r="J506" s="3" t="s">
        <v>537</v>
      </c>
      <c r="K506" s="12">
        <v>2800</v>
      </c>
      <c r="L506" s="12">
        <v>515.45000000000005</v>
      </c>
      <c r="M506" s="12">
        <v>0</v>
      </c>
      <c r="N506" s="12">
        <v>596.08000000000004</v>
      </c>
      <c r="O506" s="12">
        <v>3151.79</v>
      </c>
      <c r="P506" s="12">
        <v>577.98</v>
      </c>
      <c r="Q506" s="12">
        <v>3205.79</v>
      </c>
      <c r="R506" s="4" t="s">
        <v>16</v>
      </c>
      <c r="S506" s="4" t="s">
        <v>16</v>
      </c>
      <c r="T506" s="4" t="s">
        <v>16</v>
      </c>
    </row>
    <row r="507" spans="1:20" ht="11.1" customHeight="1" x14ac:dyDescent="0.2">
      <c r="A507" s="3" t="s">
        <v>1051</v>
      </c>
      <c r="B507" s="3" t="s">
        <v>1260</v>
      </c>
      <c r="C507" s="3" t="s">
        <v>310</v>
      </c>
      <c r="D507" s="3" t="s">
        <v>280</v>
      </c>
      <c r="E507" s="3" t="s">
        <v>281</v>
      </c>
      <c r="F507" s="3" t="s">
        <v>195</v>
      </c>
      <c r="G507" s="16" t="s">
        <v>1536</v>
      </c>
      <c r="H507" s="3" t="s">
        <v>1255</v>
      </c>
      <c r="I507" s="3" t="s">
        <v>283</v>
      </c>
      <c r="J507" s="3" t="s">
        <v>311</v>
      </c>
      <c r="K507" s="12">
        <v>4615</v>
      </c>
      <c r="L507" s="12">
        <v>0</v>
      </c>
      <c r="M507" s="12">
        <v>0</v>
      </c>
      <c r="N507" s="12">
        <v>0</v>
      </c>
      <c r="O507" s="12">
        <v>4615</v>
      </c>
      <c r="P507" s="12">
        <v>0</v>
      </c>
      <c r="Q507" s="12">
        <v>4210</v>
      </c>
      <c r="R507" s="4" t="s">
        <v>16</v>
      </c>
      <c r="S507" s="4" t="s">
        <v>16</v>
      </c>
      <c r="T507" s="4" t="s">
        <v>16</v>
      </c>
    </row>
    <row r="508" spans="1:20" ht="11.1" customHeight="1" x14ac:dyDescent="0.2">
      <c r="A508" s="3" t="s">
        <v>1051</v>
      </c>
      <c r="B508" s="3" t="s">
        <v>1261</v>
      </c>
      <c r="C508" s="3" t="s">
        <v>446</v>
      </c>
      <c r="D508" s="3" t="s">
        <v>280</v>
      </c>
      <c r="E508" s="3" t="s">
        <v>281</v>
      </c>
      <c r="F508" s="3" t="s">
        <v>195</v>
      </c>
      <c r="G508" s="16" t="s">
        <v>1536</v>
      </c>
      <c r="H508" s="3" t="s">
        <v>1255</v>
      </c>
      <c r="I508" s="3" t="s">
        <v>283</v>
      </c>
      <c r="J508" s="3" t="s">
        <v>447</v>
      </c>
      <c r="K508" s="12">
        <v>1946</v>
      </c>
      <c r="L508" s="12">
        <v>424.8</v>
      </c>
      <c r="M508" s="12">
        <v>0</v>
      </c>
      <c r="N508" s="12">
        <v>384</v>
      </c>
      <c r="O508" s="12">
        <v>1811.2</v>
      </c>
      <c r="P508" s="12">
        <v>384</v>
      </c>
      <c r="Q508" s="12">
        <v>1664</v>
      </c>
      <c r="R508" s="4" t="s">
        <v>16</v>
      </c>
      <c r="S508" s="4" t="s">
        <v>16</v>
      </c>
      <c r="T508" s="4" t="s">
        <v>16</v>
      </c>
    </row>
    <row r="509" spans="1:20" ht="11.1" customHeight="1" x14ac:dyDescent="0.2">
      <c r="A509" s="3" t="s">
        <v>1051</v>
      </c>
      <c r="B509" s="3" t="s">
        <v>1262</v>
      </c>
      <c r="C509" s="3" t="s">
        <v>1263</v>
      </c>
      <c r="D509" s="3" t="s">
        <v>280</v>
      </c>
      <c r="E509" s="3" t="s">
        <v>281</v>
      </c>
      <c r="F509" s="3" t="s">
        <v>195</v>
      </c>
      <c r="G509" s="16" t="s">
        <v>1536</v>
      </c>
      <c r="H509" s="3" t="s">
        <v>1255</v>
      </c>
      <c r="I509" s="3" t="s">
        <v>283</v>
      </c>
      <c r="J509" s="3" t="s">
        <v>553</v>
      </c>
      <c r="K509" s="12">
        <v>0</v>
      </c>
      <c r="L509" s="12">
        <v>0</v>
      </c>
      <c r="M509" s="12">
        <v>0</v>
      </c>
      <c r="N509" s="12">
        <v>0</v>
      </c>
      <c r="O509" s="12">
        <v>0</v>
      </c>
      <c r="P509" s="12">
        <v>0</v>
      </c>
      <c r="Q509" s="12">
        <v>0</v>
      </c>
      <c r="R509" s="4" t="s">
        <v>16</v>
      </c>
      <c r="S509" s="4" t="s">
        <v>16</v>
      </c>
      <c r="T509" s="4" t="s">
        <v>16</v>
      </c>
    </row>
    <row r="510" spans="1:20" ht="11.1" customHeight="1" x14ac:dyDescent="0.2">
      <c r="A510" s="3" t="s">
        <v>1051</v>
      </c>
      <c r="B510" s="3" t="s">
        <v>1264</v>
      </c>
      <c r="C510" s="3" t="s">
        <v>333</v>
      </c>
      <c r="D510" s="3" t="s">
        <v>280</v>
      </c>
      <c r="E510" s="3" t="s">
        <v>281</v>
      </c>
      <c r="F510" s="3" t="s">
        <v>195</v>
      </c>
      <c r="G510" s="16" t="s">
        <v>1536</v>
      </c>
      <c r="H510" s="3" t="s">
        <v>1255</v>
      </c>
      <c r="I510" s="3" t="s">
        <v>334</v>
      </c>
      <c r="J510" s="3" t="s">
        <v>335</v>
      </c>
      <c r="K510" s="12">
        <v>1000</v>
      </c>
      <c r="L510" s="12">
        <v>0</v>
      </c>
      <c r="M510" s="12">
        <v>0</v>
      </c>
      <c r="N510" s="12">
        <v>0</v>
      </c>
      <c r="O510" s="12">
        <v>209.99</v>
      </c>
      <c r="P510" s="12">
        <v>0</v>
      </c>
      <c r="Q510" s="12">
        <v>862.19</v>
      </c>
      <c r="R510" s="4" t="s">
        <v>16</v>
      </c>
      <c r="S510" s="4" t="s">
        <v>16</v>
      </c>
      <c r="T510" s="4" t="s">
        <v>16</v>
      </c>
    </row>
    <row r="511" spans="1:20" ht="11.1" customHeight="1" x14ac:dyDescent="0.2">
      <c r="A511" s="3" t="s">
        <v>1051</v>
      </c>
      <c r="B511" s="3" t="s">
        <v>1265</v>
      </c>
      <c r="C511" s="3" t="s">
        <v>556</v>
      </c>
      <c r="D511" s="3" t="s">
        <v>280</v>
      </c>
      <c r="E511" s="3" t="s">
        <v>281</v>
      </c>
      <c r="F511" s="3" t="s">
        <v>195</v>
      </c>
      <c r="G511" s="16" t="s">
        <v>1536</v>
      </c>
      <c r="H511" s="3" t="s">
        <v>1255</v>
      </c>
      <c r="I511" s="3" t="s">
        <v>334</v>
      </c>
      <c r="J511" s="3" t="s">
        <v>557</v>
      </c>
      <c r="K511" s="12">
        <v>6600</v>
      </c>
      <c r="L511" s="12">
        <v>0</v>
      </c>
      <c r="M511" s="12">
        <v>0</v>
      </c>
      <c r="N511" s="12">
        <v>3734.5</v>
      </c>
      <c r="O511" s="12">
        <v>3734.5</v>
      </c>
      <c r="P511" s="12">
        <v>0</v>
      </c>
      <c r="Q511" s="12">
        <v>0</v>
      </c>
      <c r="R511" s="4" t="s">
        <v>16</v>
      </c>
      <c r="S511" s="4" t="s">
        <v>16</v>
      </c>
      <c r="T511" s="4" t="s">
        <v>16</v>
      </c>
    </row>
    <row r="512" spans="1:20" ht="11.1" customHeight="1" x14ac:dyDescent="0.2">
      <c r="A512" s="3" t="s">
        <v>1051</v>
      </c>
      <c r="B512" s="3" t="s">
        <v>1266</v>
      </c>
      <c r="C512" s="3" t="s">
        <v>1267</v>
      </c>
      <c r="D512" s="3" t="s">
        <v>280</v>
      </c>
      <c r="E512" s="3" t="s">
        <v>281</v>
      </c>
      <c r="F512" s="3" t="s">
        <v>195</v>
      </c>
      <c r="G512" s="16" t="s">
        <v>1536</v>
      </c>
      <c r="H512" s="3" t="s">
        <v>1255</v>
      </c>
      <c r="I512" s="3" t="s">
        <v>334</v>
      </c>
      <c r="J512" s="3" t="s">
        <v>560</v>
      </c>
      <c r="K512" s="12">
        <v>0</v>
      </c>
      <c r="L512" s="12">
        <v>0</v>
      </c>
      <c r="M512" s="12">
        <v>0</v>
      </c>
      <c r="N512" s="12">
        <v>0</v>
      </c>
      <c r="O512" s="12">
        <v>0</v>
      </c>
      <c r="P512" s="12">
        <v>10488.43</v>
      </c>
      <c r="Q512" s="12">
        <v>18408.71</v>
      </c>
      <c r="R512" s="4" t="s">
        <v>16</v>
      </c>
      <c r="S512" s="4" t="s">
        <v>16</v>
      </c>
      <c r="T512" s="4" t="s">
        <v>16</v>
      </c>
    </row>
    <row r="513" spans="1:20" ht="11.1" customHeight="1" x14ac:dyDescent="0.2">
      <c r="A513" s="3" t="s">
        <v>1051</v>
      </c>
      <c r="B513" s="3" t="s">
        <v>1268</v>
      </c>
      <c r="C513" s="3" t="s">
        <v>399</v>
      </c>
      <c r="D513" s="3" t="s">
        <v>280</v>
      </c>
      <c r="E513" s="3" t="s">
        <v>281</v>
      </c>
      <c r="F513" s="3" t="s">
        <v>195</v>
      </c>
      <c r="G513" s="16" t="s">
        <v>1536</v>
      </c>
      <c r="H513" s="3" t="s">
        <v>1255</v>
      </c>
      <c r="I513" s="3" t="s">
        <v>287</v>
      </c>
      <c r="J513" s="3" t="s">
        <v>400</v>
      </c>
      <c r="K513" s="12">
        <v>4681.43</v>
      </c>
      <c r="L513" s="12">
        <v>1137.77</v>
      </c>
      <c r="M513" s="12">
        <v>0</v>
      </c>
      <c r="N513" s="12">
        <v>366.77</v>
      </c>
      <c r="O513" s="12">
        <v>1789.09</v>
      </c>
      <c r="P513" s="12">
        <v>311.02999999999997</v>
      </c>
      <c r="Q513" s="12">
        <v>1887.83</v>
      </c>
      <c r="R513" s="4" t="s">
        <v>16</v>
      </c>
      <c r="S513" s="4" t="s">
        <v>16</v>
      </c>
      <c r="T513" s="4" t="s">
        <v>16</v>
      </c>
    </row>
    <row r="514" spans="1:20" ht="11.1" customHeight="1" x14ac:dyDescent="0.2">
      <c r="A514" s="3" t="s">
        <v>1051</v>
      </c>
      <c r="B514" s="3" t="s">
        <v>1269</v>
      </c>
      <c r="C514" s="3" t="s">
        <v>349</v>
      </c>
      <c r="D514" s="3" t="s">
        <v>280</v>
      </c>
      <c r="E514" s="3" t="s">
        <v>281</v>
      </c>
      <c r="F514" s="3" t="s">
        <v>195</v>
      </c>
      <c r="G514" s="16" t="s">
        <v>1536</v>
      </c>
      <c r="H514" s="3" t="s">
        <v>1255</v>
      </c>
      <c r="I514" s="3" t="s">
        <v>287</v>
      </c>
      <c r="J514" s="3" t="s">
        <v>350</v>
      </c>
      <c r="K514" s="12">
        <v>126740</v>
      </c>
      <c r="L514" s="12">
        <v>18892.48</v>
      </c>
      <c r="M514" s="12">
        <v>84181.62</v>
      </c>
      <c r="N514" s="12">
        <v>24086.03</v>
      </c>
      <c r="O514" s="12">
        <v>126174.42</v>
      </c>
      <c r="P514" s="12">
        <v>20593.240000000002</v>
      </c>
      <c r="Q514" s="12">
        <v>95062.43</v>
      </c>
      <c r="R514" s="4" t="s">
        <v>16</v>
      </c>
      <c r="S514" s="4" t="s">
        <v>16</v>
      </c>
      <c r="T514" s="4" t="s">
        <v>16</v>
      </c>
    </row>
    <row r="515" spans="1:20" ht="11.1" customHeight="1" x14ac:dyDescent="0.2">
      <c r="A515" s="3" t="s">
        <v>1051</v>
      </c>
      <c r="B515" s="3" t="s">
        <v>1270</v>
      </c>
      <c r="C515" s="3" t="s">
        <v>404</v>
      </c>
      <c r="D515" s="3" t="s">
        <v>280</v>
      </c>
      <c r="E515" s="3" t="s">
        <v>281</v>
      </c>
      <c r="F515" s="3" t="s">
        <v>195</v>
      </c>
      <c r="G515" s="16" t="s">
        <v>1536</v>
      </c>
      <c r="H515" s="3" t="s">
        <v>1255</v>
      </c>
      <c r="I515" s="3" t="s">
        <v>287</v>
      </c>
      <c r="J515" s="3" t="s">
        <v>405</v>
      </c>
      <c r="K515" s="12">
        <v>4500</v>
      </c>
      <c r="L515" s="12">
        <v>0</v>
      </c>
      <c r="M515" s="12">
        <v>0</v>
      </c>
      <c r="N515" s="12">
        <v>62.25</v>
      </c>
      <c r="O515" s="12">
        <v>677.33</v>
      </c>
      <c r="P515" s="12">
        <v>54.24</v>
      </c>
      <c r="Q515" s="12">
        <v>1040.8</v>
      </c>
      <c r="R515" s="4" t="s">
        <v>16</v>
      </c>
      <c r="S515" s="4" t="s">
        <v>16</v>
      </c>
      <c r="T515" s="4" t="s">
        <v>16</v>
      </c>
    </row>
    <row r="516" spans="1:20" ht="11.1" customHeight="1" x14ac:dyDescent="0.2">
      <c r="A516" s="3" t="s">
        <v>1051</v>
      </c>
      <c r="B516" s="3" t="s">
        <v>1271</v>
      </c>
      <c r="C516" s="3" t="s">
        <v>407</v>
      </c>
      <c r="D516" s="3" t="s">
        <v>280</v>
      </c>
      <c r="E516" s="3" t="s">
        <v>281</v>
      </c>
      <c r="F516" s="3" t="s">
        <v>195</v>
      </c>
      <c r="G516" s="16" t="s">
        <v>1536</v>
      </c>
      <c r="H516" s="3" t="s">
        <v>1255</v>
      </c>
      <c r="I516" s="3" t="s">
        <v>287</v>
      </c>
      <c r="J516" s="3" t="s">
        <v>408</v>
      </c>
      <c r="K516" s="12">
        <v>1100</v>
      </c>
      <c r="L516" s="12">
        <v>90.98</v>
      </c>
      <c r="M516" s="12">
        <v>39.979999999999997</v>
      </c>
      <c r="N516" s="12">
        <v>103.96</v>
      </c>
      <c r="O516" s="12">
        <v>881.22</v>
      </c>
      <c r="P516" s="12">
        <v>0</v>
      </c>
      <c r="Q516" s="12">
        <v>837.99</v>
      </c>
      <c r="R516" s="4" t="s">
        <v>16</v>
      </c>
      <c r="S516" s="4" t="s">
        <v>16</v>
      </c>
      <c r="T516" s="4" t="s">
        <v>16</v>
      </c>
    </row>
    <row r="517" spans="1:20" ht="11.1" customHeight="1" x14ac:dyDescent="0.2">
      <c r="A517" s="3" t="s">
        <v>1051</v>
      </c>
      <c r="B517" s="3" t="s">
        <v>1272</v>
      </c>
      <c r="C517" s="3" t="s">
        <v>769</v>
      </c>
      <c r="D517" s="3" t="s">
        <v>280</v>
      </c>
      <c r="E517" s="3" t="s">
        <v>281</v>
      </c>
      <c r="F517" s="3" t="s">
        <v>195</v>
      </c>
      <c r="G517" s="16" t="s">
        <v>1536</v>
      </c>
      <c r="H517" s="3" t="s">
        <v>1255</v>
      </c>
      <c r="I517" s="3" t="s">
        <v>287</v>
      </c>
      <c r="J517" s="3" t="s">
        <v>770</v>
      </c>
      <c r="K517" s="12">
        <v>600</v>
      </c>
      <c r="L517" s="12">
        <v>0</v>
      </c>
      <c r="M517" s="12">
        <v>0</v>
      </c>
      <c r="N517" s="12">
        <v>0</v>
      </c>
      <c r="O517" s="12">
        <v>428.22</v>
      </c>
      <c r="P517" s="12">
        <v>0</v>
      </c>
      <c r="Q517" s="12">
        <v>463.32</v>
      </c>
      <c r="R517" s="4" t="s">
        <v>16</v>
      </c>
      <c r="S517" s="4" t="s">
        <v>16</v>
      </c>
      <c r="T517" s="4" t="s">
        <v>16</v>
      </c>
    </row>
    <row r="518" spans="1:20" ht="11.1" customHeight="1" x14ac:dyDescent="0.2">
      <c r="A518" s="3" t="s">
        <v>1051</v>
      </c>
      <c r="B518" s="3" t="s">
        <v>1273</v>
      </c>
      <c r="C518" s="3" t="s">
        <v>286</v>
      </c>
      <c r="D518" s="3" t="s">
        <v>280</v>
      </c>
      <c r="E518" s="3" t="s">
        <v>281</v>
      </c>
      <c r="F518" s="3" t="s">
        <v>195</v>
      </c>
      <c r="G518" s="16" t="s">
        <v>1536</v>
      </c>
      <c r="H518" s="3" t="s">
        <v>1255</v>
      </c>
      <c r="I518" s="3" t="s">
        <v>287</v>
      </c>
      <c r="J518" s="3" t="s">
        <v>288</v>
      </c>
      <c r="K518" s="12">
        <v>750</v>
      </c>
      <c r="L518" s="12">
        <v>44.87</v>
      </c>
      <c r="M518" s="12">
        <v>0</v>
      </c>
      <c r="N518" s="12">
        <v>334.93</v>
      </c>
      <c r="O518" s="12">
        <v>534.91999999999996</v>
      </c>
      <c r="P518" s="12">
        <v>31.91</v>
      </c>
      <c r="Q518" s="12">
        <v>417.16</v>
      </c>
      <c r="R518" s="4" t="s">
        <v>16</v>
      </c>
      <c r="S518" s="4" t="s">
        <v>16</v>
      </c>
      <c r="T518" s="4" t="s">
        <v>16</v>
      </c>
    </row>
    <row r="519" spans="1:20" ht="11.1" customHeight="1" x14ac:dyDescent="0.2">
      <c r="A519" s="3" t="s">
        <v>1051</v>
      </c>
      <c r="B519" s="3" t="s">
        <v>1274</v>
      </c>
      <c r="C519" s="3" t="s">
        <v>411</v>
      </c>
      <c r="D519" s="3" t="s">
        <v>280</v>
      </c>
      <c r="E519" s="3" t="s">
        <v>281</v>
      </c>
      <c r="F519" s="3" t="s">
        <v>195</v>
      </c>
      <c r="G519" s="16" t="s">
        <v>1536</v>
      </c>
      <c r="H519" s="3" t="s">
        <v>1255</v>
      </c>
      <c r="I519" s="3" t="s">
        <v>287</v>
      </c>
      <c r="J519" s="3" t="s">
        <v>412</v>
      </c>
      <c r="K519" s="12">
        <v>203890</v>
      </c>
      <c r="L519" s="12">
        <v>25264.91</v>
      </c>
      <c r="M519" s="12">
        <v>0</v>
      </c>
      <c r="N519" s="12">
        <v>57066.71</v>
      </c>
      <c r="O519" s="12">
        <v>197557.2</v>
      </c>
      <c r="P519" s="12">
        <v>51295.1</v>
      </c>
      <c r="Q519" s="12">
        <v>204820.99</v>
      </c>
      <c r="R519" s="4" t="s">
        <v>16</v>
      </c>
      <c r="S519" s="4" t="s">
        <v>16</v>
      </c>
      <c r="T519" s="4" t="s">
        <v>16</v>
      </c>
    </row>
    <row r="520" spans="1:20" ht="11.1" customHeight="1" x14ac:dyDescent="0.2">
      <c r="A520" s="3" t="s">
        <v>1051</v>
      </c>
      <c r="B520" s="3" t="s">
        <v>1275</v>
      </c>
      <c r="C520" s="3" t="s">
        <v>314</v>
      </c>
      <c r="D520" s="3" t="s">
        <v>280</v>
      </c>
      <c r="E520" s="3" t="s">
        <v>281</v>
      </c>
      <c r="F520" s="3" t="s">
        <v>195</v>
      </c>
      <c r="G520" s="16" t="s">
        <v>1536</v>
      </c>
      <c r="H520" s="3" t="s">
        <v>1255</v>
      </c>
      <c r="I520" s="3" t="s">
        <v>287</v>
      </c>
      <c r="J520" s="3" t="s">
        <v>291</v>
      </c>
      <c r="K520" s="12">
        <v>3110</v>
      </c>
      <c r="L520" s="12">
        <v>620.59</v>
      </c>
      <c r="M520" s="12">
        <v>0</v>
      </c>
      <c r="N520" s="12">
        <v>527.22</v>
      </c>
      <c r="O520" s="12">
        <v>2945.05</v>
      </c>
      <c r="P520" s="12">
        <v>364.44</v>
      </c>
      <c r="Q520" s="12">
        <v>2321.2399999999998</v>
      </c>
      <c r="R520" s="4" t="s">
        <v>16</v>
      </c>
      <c r="S520" s="4" t="s">
        <v>16</v>
      </c>
      <c r="T520" s="4" t="s">
        <v>16</v>
      </c>
    </row>
    <row r="521" spans="1:20" ht="11.1" customHeight="1" x14ac:dyDescent="0.2">
      <c r="A521" s="3" t="s">
        <v>1051</v>
      </c>
      <c r="B521" s="3" t="s">
        <v>1276</v>
      </c>
      <c r="C521" s="3" t="s">
        <v>293</v>
      </c>
      <c r="D521" s="3" t="s">
        <v>280</v>
      </c>
      <c r="E521" s="3" t="s">
        <v>281</v>
      </c>
      <c r="F521" s="3" t="s">
        <v>195</v>
      </c>
      <c r="G521" s="16" t="s">
        <v>1536</v>
      </c>
      <c r="H521" s="3" t="s">
        <v>1255</v>
      </c>
      <c r="I521" s="3" t="s">
        <v>287</v>
      </c>
      <c r="J521" s="3" t="s">
        <v>294</v>
      </c>
      <c r="K521" s="12">
        <v>23009</v>
      </c>
      <c r="L521" s="12">
        <v>5439.02</v>
      </c>
      <c r="M521" s="12">
        <v>267</v>
      </c>
      <c r="N521" s="12">
        <v>3645.37</v>
      </c>
      <c r="O521" s="12">
        <v>32932.26</v>
      </c>
      <c r="P521" s="12">
        <v>1746.2</v>
      </c>
      <c r="Q521" s="12">
        <v>16419.099999999999</v>
      </c>
      <c r="R521" s="4" t="s">
        <v>16</v>
      </c>
      <c r="S521" s="4" t="s">
        <v>16</v>
      </c>
      <c r="T521" s="4" t="s">
        <v>16</v>
      </c>
    </row>
    <row r="522" spans="1:20" ht="11.1" customHeight="1" x14ac:dyDescent="0.2">
      <c r="A522" s="3" t="s">
        <v>1051</v>
      </c>
      <c r="B522" s="3" t="s">
        <v>1277</v>
      </c>
      <c r="C522" s="3" t="s">
        <v>1278</v>
      </c>
      <c r="D522" s="3" t="s">
        <v>280</v>
      </c>
      <c r="E522" s="3" t="s">
        <v>281</v>
      </c>
      <c r="F522" s="3" t="s">
        <v>195</v>
      </c>
      <c r="G522" s="16" t="s">
        <v>1536</v>
      </c>
      <c r="H522" s="3" t="s">
        <v>1255</v>
      </c>
      <c r="I522" s="3" t="s">
        <v>287</v>
      </c>
      <c r="J522" s="3" t="s">
        <v>356</v>
      </c>
      <c r="K522" s="12">
        <v>11600</v>
      </c>
      <c r="L522" s="12">
        <v>490</v>
      </c>
      <c r="M522" s="12">
        <v>630</v>
      </c>
      <c r="N522" s="12">
        <v>0</v>
      </c>
      <c r="O522" s="12">
        <v>6406.5</v>
      </c>
      <c r="P522" s="12">
        <v>0</v>
      </c>
      <c r="Q522" s="12">
        <v>0</v>
      </c>
      <c r="R522" s="4" t="s">
        <v>16</v>
      </c>
      <c r="S522" s="4" t="s">
        <v>16</v>
      </c>
      <c r="T522" s="4" t="s">
        <v>16</v>
      </c>
    </row>
    <row r="523" spans="1:20" ht="11.1" customHeight="1" x14ac:dyDescent="0.2">
      <c r="A523" s="3" t="s">
        <v>1051</v>
      </c>
      <c r="B523" s="3" t="s">
        <v>1279</v>
      </c>
      <c r="C523" s="3" t="s">
        <v>416</v>
      </c>
      <c r="D523" s="3" t="s">
        <v>280</v>
      </c>
      <c r="E523" s="3" t="s">
        <v>281</v>
      </c>
      <c r="F523" s="3" t="s">
        <v>195</v>
      </c>
      <c r="G523" s="16" t="s">
        <v>1536</v>
      </c>
      <c r="H523" s="3" t="s">
        <v>1255</v>
      </c>
      <c r="I523" s="3" t="s">
        <v>287</v>
      </c>
      <c r="J523" s="3" t="s">
        <v>417</v>
      </c>
      <c r="K523" s="12">
        <v>1000</v>
      </c>
      <c r="L523" s="12">
        <v>115.61</v>
      </c>
      <c r="M523" s="12">
        <v>0</v>
      </c>
      <c r="N523" s="12">
        <v>0</v>
      </c>
      <c r="O523" s="12">
        <v>16.5</v>
      </c>
      <c r="P523" s="12">
        <v>0</v>
      </c>
      <c r="Q523" s="12">
        <v>231.15</v>
      </c>
      <c r="R523" s="4" t="s">
        <v>16</v>
      </c>
      <c r="S523" s="4" t="s">
        <v>16</v>
      </c>
      <c r="T523" s="4" t="s">
        <v>16</v>
      </c>
    </row>
    <row r="524" spans="1:20" ht="11.1" customHeight="1" x14ac:dyDescent="0.2">
      <c r="A524" s="3" t="s">
        <v>1051</v>
      </c>
      <c r="B524" s="3" t="s">
        <v>1280</v>
      </c>
      <c r="C524" s="3" t="s">
        <v>419</v>
      </c>
      <c r="D524" s="3" t="s">
        <v>280</v>
      </c>
      <c r="E524" s="3" t="s">
        <v>281</v>
      </c>
      <c r="F524" s="3" t="s">
        <v>195</v>
      </c>
      <c r="G524" s="16" t="s">
        <v>1536</v>
      </c>
      <c r="H524" s="3" t="s">
        <v>1255</v>
      </c>
      <c r="I524" s="3" t="s">
        <v>287</v>
      </c>
      <c r="J524" s="3" t="s">
        <v>420</v>
      </c>
      <c r="K524" s="12">
        <v>12145</v>
      </c>
      <c r="L524" s="12">
        <v>3725.09</v>
      </c>
      <c r="M524" s="12">
        <v>1645</v>
      </c>
      <c r="N524" s="12">
        <v>917.27</v>
      </c>
      <c r="O524" s="12">
        <v>7643.73</v>
      </c>
      <c r="P524" s="12">
        <v>1124.27</v>
      </c>
      <c r="Q524" s="12">
        <v>22820.1</v>
      </c>
      <c r="R524" s="4" t="s">
        <v>16</v>
      </c>
      <c r="S524" s="4" t="s">
        <v>16</v>
      </c>
      <c r="T524" s="4" t="s">
        <v>16</v>
      </c>
    </row>
    <row r="525" spans="1:20" ht="11.1" customHeight="1" x14ac:dyDescent="0.2">
      <c r="A525" s="3" t="s">
        <v>1051</v>
      </c>
      <c r="B525" s="3" t="s">
        <v>1281</v>
      </c>
      <c r="C525" s="3" t="s">
        <v>296</v>
      </c>
      <c r="D525" s="3" t="s">
        <v>280</v>
      </c>
      <c r="E525" s="3" t="s">
        <v>281</v>
      </c>
      <c r="F525" s="3" t="s">
        <v>195</v>
      </c>
      <c r="G525" s="16" t="s">
        <v>1536</v>
      </c>
      <c r="H525" s="3" t="s">
        <v>1255</v>
      </c>
      <c r="I525" s="3" t="s">
        <v>287</v>
      </c>
      <c r="J525" s="3" t="s">
        <v>297</v>
      </c>
      <c r="K525" s="12">
        <v>5020</v>
      </c>
      <c r="L525" s="12">
        <v>1085</v>
      </c>
      <c r="M525" s="12">
        <v>100</v>
      </c>
      <c r="N525" s="12">
        <v>160</v>
      </c>
      <c r="O525" s="12">
        <v>1440.33</v>
      </c>
      <c r="P525" s="12">
        <v>1209.5</v>
      </c>
      <c r="Q525" s="12">
        <v>2103.04</v>
      </c>
      <c r="R525" s="4" t="s">
        <v>16</v>
      </c>
      <c r="S525" s="4" t="s">
        <v>16</v>
      </c>
      <c r="T525" s="4" t="s">
        <v>16</v>
      </c>
    </row>
    <row r="526" spans="1:20" ht="11.1" customHeight="1" x14ac:dyDescent="0.2">
      <c r="A526" s="3" t="s">
        <v>1051</v>
      </c>
      <c r="B526" s="3" t="s">
        <v>1282</v>
      </c>
      <c r="C526" s="3" t="s">
        <v>299</v>
      </c>
      <c r="D526" s="3" t="s">
        <v>280</v>
      </c>
      <c r="E526" s="3" t="s">
        <v>281</v>
      </c>
      <c r="F526" s="3" t="s">
        <v>195</v>
      </c>
      <c r="G526" s="16" t="s">
        <v>1536</v>
      </c>
      <c r="H526" s="3" t="s">
        <v>1255</v>
      </c>
      <c r="I526" s="3" t="s">
        <v>287</v>
      </c>
      <c r="J526" s="3" t="s">
        <v>300</v>
      </c>
      <c r="K526" s="12">
        <v>8350</v>
      </c>
      <c r="L526" s="12">
        <v>8250</v>
      </c>
      <c r="M526" s="12">
        <v>0</v>
      </c>
      <c r="N526" s="12">
        <v>0</v>
      </c>
      <c r="O526" s="12">
        <v>50</v>
      </c>
      <c r="P526" s="12">
        <v>255</v>
      </c>
      <c r="Q526" s="12">
        <v>255</v>
      </c>
      <c r="R526" s="4" t="s">
        <v>16</v>
      </c>
      <c r="S526" s="4" t="s">
        <v>16</v>
      </c>
      <c r="T526" s="4" t="s">
        <v>16</v>
      </c>
    </row>
    <row r="527" spans="1:20" ht="11.1" customHeight="1" x14ac:dyDescent="0.2">
      <c r="A527" s="3" t="s">
        <v>1051</v>
      </c>
      <c r="B527" s="3" t="s">
        <v>1283</v>
      </c>
      <c r="C527" s="3" t="s">
        <v>322</v>
      </c>
      <c r="D527" s="3" t="s">
        <v>280</v>
      </c>
      <c r="E527" s="3" t="s">
        <v>281</v>
      </c>
      <c r="F527" s="3" t="s">
        <v>195</v>
      </c>
      <c r="G527" s="16" t="s">
        <v>1536</v>
      </c>
      <c r="H527" s="3" t="s">
        <v>1255</v>
      </c>
      <c r="I527" s="3" t="s">
        <v>287</v>
      </c>
      <c r="J527" s="3" t="s">
        <v>323</v>
      </c>
      <c r="K527" s="12">
        <v>91823</v>
      </c>
      <c r="L527" s="12">
        <v>76666.67</v>
      </c>
      <c r="M527" s="12">
        <v>0</v>
      </c>
      <c r="N527" s="12">
        <v>82614.33</v>
      </c>
      <c r="O527" s="12">
        <v>82614.33</v>
      </c>
      <c r="P527" s="12">
        <v>83636.600000000006</v>
      </c>
      <c r="Q527" s="12">
        <v>83636.600000000006</v>
      </c>
      <c r="R527" s="4" t="s">
        <v>16</v>
      </c>
      <c r="S527" s="4" t="s">
        <v>16</v>
      </c>
      <c r="T527" s="4" t="s">
        <v>16</v>
      </c>
    </row>
    <row r="528" spans="1:20" ht="11.1" customHeight="1" x14ac:dyDescent="0.2">
      <c r="A528" s="3" t="s">
        <v>1051</v>
      </c>
      <c r="B528" s="3" t="s">
        <v>1284</v>
      </c>
      <c r="C528" s="3" t="s">
        <v>302</v>
      </c>
      <c r="D528" s="3" t="s">
        <v>280</v>
      </c>
      <c r="E528" s="3" t="s">
        <v>281</v>
      </c>
      <c r="F528" s="3" t="s">
        <v>195</v>
      </c>
      <c r="G528" s="16" t="s">
        <v>1536</v>
      </c>
      <c r="H528" s="3" t="s">
        <v>1255</v>
      </c>
      <c r="I528" s="3" t="s">
        <v>303</v>
      </c>
      <c r="J528" s="3" t="s">
        <v>304</v>
      </c>
      <c r="K528" s="12">
        <v>30706.03</v>
      </c>
      <c r="L528" s="12">
        <v>6524.78</v>
      </c>
      <c r="M528" s="12">
        <v>0</v>
      </c>
      <c r="N528" s="12">
        <v>6375.7</v>
      </c>
      <c r="O528" s="12">
        <v>29078.45</v>
      </c>
      <c r="P528" s="12">
        <v>5995.33</v>
      </c>
      <c r="Q528" s="12">
        <v>27330.880000000001</v>
      </c>
      <c r="R528" s="4" t="s">
        <v>16</v>
      </c>
      <c r="S528" s="4" t="s">
        <v>16</v>
      </c>
      <c r="T528" s="4" t="s">
        <v>16</v>
      </c>
    </row>
    <row r="529" spans="1:20" ht="11.1" customHeight="1" x14ac:dyDescent="0.2">
      <c r="A529" s="3" t="s">
        <v>1051</v>
      </c>
      <c r="B529" s="3" t="s">
        <v>1285</v>
      </c>
      <c r="C529" s="3" t="s">
        <v>279</v>
      </c>
      <c r="D529" s="3" t="s">
        <v>280</v>
      </c>
      <c r="E529" s="3" t="s">
        <v>281</v>
      </c>
      <c r="F529" s="3" t="s">
        <v>195</v>
      </c>
      <c r="G529" s="16" t="s">
        <v>1536</v>
      </c>
      <c r="H529" s="3" t="s">
        <v>1286</v>
      </c>
      <c r="I529" s="3" t="s">
        <v>283</v>
      </c>
      <c r="J529" s="3" t="s">
        <v>284</v>
      </c>
      <c r="K529" s="12">
        <v>100183.58</v>
      </c>
      <c r="L529" s="12">
        <v>22612.65</v>
      </c>
      <c r="M529" s="12">
        <v>0</v>
      </c>
      <c r="N529" s="12">
        <v>22579.19</v>
      </c>
      <c r="O529" s="12">
        <v>97933.61</v>
      </c>
      <c r="P529" s="12">
        <v>21711.27</v>
      </c>
      <c r="Q529" s="12">
        <v>93757.18</v>
      </c>
      <c r="R529" s="4" t="s">
        <v>16</v>
      </c>
      <c r="S529" s="4" t="s">
        <v>16</v>
      </c>
      <c r="T529" s="4" t="s">
        <v>16</v>
      </c>
    </row>
    <row r="530" spans="1:20" ht="11.1" customHeight="1" x14ac:dyDescent="0.2">
      <c r="A530" s="3" t="s">
        <v>1051</v>
      </c>
      <c r="B530" s="3" t="s">
        <v>1287</v>
      </c>
      <c r="C530" s="3" t="s">
        <v>426</v>
      </c>
      <c r="D530" s="3" t="s">
        <v>280</v>
      </c>
      <c r="E530" s="3" t="s">
        <v>281</v>
      </c>
      <c r="F530" s="3" t="s">
        <v>195</v>
      </c>
      <c r="G530" s="16" t="s">
        <v>1536</v>
      </c>
      <c r="H530" s="3" t="s">
        <v>1286</v>
      </c>
      <c r="I530" s="3" t="s">
        <v>283</v>
      </c>
      <c r="J530" s="3" t="s">
        <v>428</v>
      </c>
      <c r="K530" s="12">
        <v>230932.8</v>
      </c>
      <c r="L530" s="12">
        <v>49850.44</v>
      </c>
      <c r="M530" s="12">
        <v>0</v>
      </c>
      <c r="N530" s="12">
        <v>54664.14</v>
      </c>
      <c r="O530" s="12">
        <v>231576</v>
      </c>
      <c r="P530" s="12">
        <v>52536.959999999999</v>
      </c>
      <c r="Q530" s="12">
        <v>229983.79</v>
      </c>
      <c r="R530" s="4" t="s">
        <v>16</v>
      </c>
      <c r="S530" s="4" t="s">
        <v>16</v>
      </c>
      <c r="T530" s="4" t="s">
        <v>16</v>
      </c>
    </row>
    <row r="531" spans="1:20" ht="11.1" customHeight="1" x14ac:dyDescent="0.2">
      <c r="A531" s="3" t="s">
        <v>1051</v>
      </c>
      <c r="B531" s="3" t="s">
        <v>1288</v>
      </c>
      <c r="C531" s="3" t="s">
        <v>691</v>
      </c>
      <c r="D531" s="3" t="s">
        <v>280</v>
      </c>
      <c r="E531" s="3" t="s">
        <v>281</v>
      </c>
      <c r="F531" s="3" t="s">
        <v>195</v>
      </c>
      <c r="G531" s="16" t="s">
        <v>1536</v>
      </c>
      <c r="H531" s="3" t="s">
        <v>1286</v>
      </c>
      <c r="I531" s="3" t="s">
        <v>283</v>
      </c>
      <c r="J531" s="3" t="s">
        <v>692</v>
      </c>
      <c r="K531" s="12">
        <v>4928</v>
      </c>
      <c r="L531" s="12">
        <v>0</v>
      </c>
      <c r="M531" s="12">
        <v>0</v>
      </c>
      <c r="N531" s="12">
        <v>0</v>
      </c>
      <c r="O531" s="12">
        <v>1664</v>
      </c>
      <c r="P531" s="12">
        <v>0</v>
      </c>
      <c r="Q531" s="12">
        <v>3060</v>
      </c>
      <c r="R531" s="4" t="s">
        <v>16</v>
      </c>
      <c r="S531" s="4" t="s">
        <v>16</v>
      </c>
      <c r="T531" s="4" t="s">
        <v>16</v>
      </c>
    </row>
    <row r="532" spans="1:20" ht="11.1" customHeight="1" x14ac:dyDescent="0.2">
      <c r="A532" s="3" t="s">
        <v>1051</v>
      </c>
      <c r="B532" s="3" t="s">
        <v>1289</v>
      </c>
      <c r="C532" s="3" t="s">
        <v>329</v>
      </c>
      <c r="D532" s="3" t="s">
        <v>280</v>
      </c>
      <c r="E532" s="3" t="s">
        <v>281</v>
      </c>
      <c r="F532" s="3" t="s">
        <v>195</v>
      </c>
      <c r="G532" s="16" t="s">
        <v>1536</v>
      </c>
      <c r="H532" s="3" t="s">
        <v>1286</v>
      </c>
      <c r="I532" s="3" t="s">
        <v>283</v>
      </c>
      <c r="J532" s="3" t="s">
        <v>330</v>
      </c>
      <c r="K532" s="12">
        <v>33450</v>
      </c>
      <c r="L532" s="12">
        <v>6264.21</v>
      </c>
      <c r="M532" s="12">
        <v>0</v>
      </c>
      <c r="N532" s="12">
        <v>4578.66</v>
      </c>
      <c r="O532" s="12">
        <v>24203.43</v>
      </c>
      <c r="P532" s="12">
        <v>3593.68</v>
      </c>
      <c r="Q532" s="12">
        <v>26230.26</v>
      </c>
      <c r="R532" s="4" t="s">
        <v>16</v>
      </c>
      <c r="S532" s="4" t="s">
        <v>16</v>
      </c>
      <c r="T532" s="4" t="s">
        <v>16</v>
      </c>
    </row>
    <row r="533" spans="1:20" ht="11.1" customHeight="1" x14ac:dyDescent="0.2">
      <c r="A533" s="3" t="s">
        <v>1051</v>
      </c>
      <c r="B533" s="3" t="s">
        <v>1290</v>
      </c>
      <c r="C533" s="3" t="s">
        <v>536</v>
      </c>
      <c r="D533" s="3" t="s">
        <v>280</v>
      </c>
      <c r="E533" s="3" t="s">
        <v>281</v>
      </c>
      <c r="F533" s="3" t="s">
        <v>195</v>
      </c>
      <c r="G533" s="16" t="s">
        <v>1536</v>
      </c>
      <c r="H533" s="3" t="s">
        <v>1286</v>
      </c>
      <c r="I533" s="3" t="s">
        <v>283</v>
      </c>
      <c r="J533" s="3" t="s">
        <v>537</v>
      </c>
      <c r="K533" s="12">
        <v>830</v>
      </c>
      <c r="L533" s="12">
        <v>0</v>
      </c>
      <c r="M533" s="12">
        <v>0</v>
      </c>
      <c r="N533" s="12">
        <v>0</v>
      </c>
      <c r="O533" s="12">
        <v>479.11</v>
      </c>
      <c r="P533" s="12">
        <v>0</v>
      </c>
      <c r="Q533" s="12">
        <v>0</v>
      </c>
      <c r="R533" s="4" t="s">
        <v>16</v>
      </c>
      <c r="S533" s="4" t="s">
        <v>16</v>
      </c>
      <c r="T533" s="4" t="s">
        <v>16</v>
      </c>
    </row>
    <row r="534" spans="1:20" ht="11.1" customHeight="1" x14ac:dyDescent="0.2">
      <c r="A534" s="3" t="s">
        <v>1051</v>
      </c>
      <c r="B534" s="3" t="s">
        <v>1291</v>
      </c>
      <c r="C534" s="3" t="s">
        <v>695</v>
      </c>
      <c r="D534" s="3" t="s">
        <v>280</v>
      </c>
      <c r="E534" s="3" t="s">
        <v>281</v>
      </c>
      <c r="F534" s="3" t="s">
        <v>195</v>
      </c>
      <c r="G534" s="16" t="s">
        <v>1536</v>
      </c>
      <c r="H534" s="3" t="s">
        <v>1286</v>
      </c>
      <c r="I534" s="3" t="s">
        <v>283</v>
      </c>
      <c r="J534" s="3" t="s">
        <v>696</v>
      </c>
      <c r="K534" s="12">
        <v>7700</v>
      </c>
      <c r="L534" s="12">
        <v>2578.0500000000002</v>
      </c>
      <c r="M534" s="12">
        <v>0</v>
      </c>
      <c r="N534" s="12">
        <v>3334.53</v>
      </c>
      <c r="O534" s="12">
        <v>7666.92</v>
      </c>
      <c r="P534" s="12">
        <v>2388.0300000000002</v>
      </c>
      <c r="Q534" s="12">
        <v>7670.23</v>
      </c>
      <c r="R534" s="4" t="s">
        <v>16</v>
      </c>
      <c r="S534" s="4" t="s">
        <v>16</v>
      </c>
      <c r="T534" s="4" t="s">
        <v>16</v>
      </c>
    </row>
    <row r="535" spans="1:20" ht="11.1" customHeight="1" x14ac:dyDescent="0.2">
      <c r="A535" s="3" t="s">
        <v>1051</v>
      </c>
      <c r="B535" s="3" t="s">
        <v>1292</v>
      </c>
      <c r="C535" s="3" t="s">
        <v>310</v>
      </c>
      <c r="D535" s="3" t="s">
        <v>280</v>
      </c>
      <c r="E535" s="3" t="s">
        <v>281</v>
      </c>
      <c r="F535" s="3" t="s">
        <v>195</v>
      </c>
      <c r="G535" s="16" t="s">
        <v>1536</v>
      </c>
      <c r="H535" s="3" t="s">
        <v>1286</v>
      </c>
      <c r="I535" s="3" t="s">
        <v>283</v>
      </c>
      <c r="J535" s="3" t="s">
        <v>311</v>
      </c>
      <c r="K535" s="12">
        <v>7300</v>
      </c>
      <c r="L535" s="12">
        <v>0</v>
      </c>
      <c r="M535" s="12">
        <v>0</v>
      </c>
      <c r="N535" s="12">
        <v>0</v>
      </c>
      <c r="O535" s="12">
        <v>7622</v>
      </c>
      <c r="P535" s="12">
        <v>0</v>
      </c>
      <c r="Q535" s="12">
        <v>7100</v>
      </c>
      <c r="R535" s="4" t="s">
        <v>16</v>
      </c>
      <c r="S535" s="4" t="s">
        <v>16</v>
      </c>
      <c r="T535" s="4" t="s">
        <v>16</v>
      </c>
    </row>
    <row r="536" spans="1:20" ht="11.1" customHeight="1" x14ac:dyDescent="0.2">
      <c r="A536" s="3" t="s">
        <v>1051</v>
      </c>
      <c r="B536" s="3" t="s">
        <v>1293</v>
      </c>
      <c r="C536" s="3" t="s">
        <v>446</v>
      </c>
      <c r="D536" s="3" t="s">
        <v>280</v>
      </c>
      <c r="E536" s="3" t="s">
        <v>281</v>
      </c>
      <c r="F536" s="3" t="s">
        <v>195</v>
      </c>
      <c r="G536" s="16" t="s">
        <v>1536</v>
      </c>
      <c r="H536" s="3" t="s">
        <v>1286</v>
      </c>
      <c r="I536" s="3" t="s">
        <v>283</v>
      </c>
      <c r="J536" s="3" t="s">
        <v>447</v>
      </c>
      <c r="K536" s="12">
        <v>3028.2</v>
      </c>
      <c r="L536" s="12">
        <v>735.5</v>
      </c>
      <c r="M536" s="12">
        <v>0</v>
      </c>
      <c r="N536" s="12">
        <v>648</v>
      </c>
      <c r="O536" s="12">
        <v>2818.8</v>
      </c>
      <c r="P536" s="12">
        <v>624</v>
      </c>
      <c r="Q536" s="12">
        <v>2762</v>
      </c>
      <c r="R536" s="4" t="s">
        <v>16</v>
      </c>
      <c r="S536" s="4" t="s">
        <v>16</v>
      </c>
      <c r="T536" s="4" t="s">
        <v>16</v>
      </c>
    </row>
    <row r="537" spans="1:20" ht="11.1" customHeight="1" x14ac:dyDescent="0.2">
      <c r="A537" s="3" t="s">
        <v>1051</v>
      </c>
      <c r="B537" s="3" t="s">
        <v>1294</v>
      </c>
      <c r="C537" s="3" t="s">
        <v>333</v>
      </c>
      <c r="D537" s="3" t="s">
        <v>280</v>
      </c>
      <c r="E537" s="3" t="s">
        <v>281</v>
      </c>
      <c r="F537" s="3" t="s">
        <v>195</v>
      </c>
      <c r="G537" s="16" t="s">
        <v>1536</v>
      </c>
      <c r="H537" s="3" t="s">
        <v>1286</v>
      </c>
      <c r="I537" s="3" t="s">
        <v>334</v>
      </c>
      <c r="J537" s="3" t="s">
        <v>335</v>
      </c>
      <c r="K537" s="12">
        <v>7500</v>
      </c>
      <c r="L537" s="12">
        <v>1960</v>
      </c>
      <c r="M537" s="12">
        <v>315</v>
      </c>
      <c r="N537" s="12">
        <v>0</v>
      </c>
      <c r="O537" s="12">
        <v>3793.98</v>
      </c>
      <c r="P537" s="12">
        <v>1815.81</v>
      </c>
      <c r="Q537" s="12">
        <v>4826.3100000000004</v>
      </c>
      <c r="R537" s="4" t="s">
        <v>16</v>
      </c>
      <c r="S537" s="4" t="s">
        <v>16</v>
      </c>
      <c r="T537" s="4" t="s">
        <v>16</v>
      </c>
    </row>
    <row r="538" spans="1:20" ht="11.1" customHeight="1" x14ac:dyDescent="0.2">
      <c r="A538" s="3" t="s">
        <v>1051</v>
      </c>
      <c r="B538" s="3" t="s">
        <v>1295</v>
      </c>
      <c r="C538" s="3" t="s">
        <v>399</v>
      </c>
      <c r="D538" s="3" t="s">
        <v>280</v>
      </c>
      <c r="E538" s="3" t="s">
        <v>281</v>
      </c>
      <c r="F538" s="3" t="s">
        <v>195</v>
      </c>
      <c r="G538" s="16" t="s">
        <v>1536</v>
      </c>
      <c r="H538" s="3" t="s">
        <v>1286</v>
      </c>
      <c r="I538" s="3" t="s">
        <v>287</v>
      </c>
      <c r="J538" s="3" t="s">
        <v>400</v>
      </c>
      <c r="K538" s="12">
        <v>12720</v>
      </c>
      <c r="L538" s="12">
        <v>1460.5</v>
      </c>
      <c r="M538" s="12">
        <v>0</v>
      </c>
      <c r="N538" s="12">
        <v>2107.4299999999998</v>
      </c>
      <c r="O538" s="12">
        <v>12101.12</v>
      </c>
      <c r="P538" s="12">
        <v>1378.12</v>
      </c>
      <c r="Q538" s="12">
        <v>7241.25</v>
      </c>
      <c r="R538" s="4" t="s">
        <v>16</v>
      </c>
      <c r="S538" s="4" t="s">
        <v>16</v>
      </c>
      <c r="T538" s="4" t="s">
        <v>16</v>
      </c>
    </row>
    <row r="539" spans="1:20" ht="11.1" customHeight="1" x14ac:dyDescent="0.2">
      <c r="A539" s="3" t="s">
        <v>1051</v>
      </c>
      <c r="B539" s="3" t="s">
        <v>1296</v>
      </c>
      <c r="C539" s="3" t="s">
        <v>349</v>
      </c>
      <c r="D539" s="3" t="s">
        <v>280</v>
      </c>
      <c r="E539" s="3" t="s">
        <v>281</v>
      </c>
      <c r="F539" s="3" t="s">
        <v>195</v>
      </c>
      <c r="G539" s="16" t="s">
        <v>1536</v>
      </c>
      <c r="H539" s="3" t="s">
        <v>1286</v>
      </c>
      <c r="I539" s="3" t="s">
        <v>287</v>
      </c>
      <c r="J539" s="3" t="s">
        <v>350</v>
      </c>
      <c r="K539" s="12">
        <v>88000</v>
      </c>
      <c r="L539" s="12">
        <v>14114.49</v>
      </c>
      <c r="M539" s="12">
        <v>5603.75</v>
      </c>
      <c r="N539" s="12">
        <v>19604.18</v>
      </c>
      <c r="O539" s="12">
        <v>86954.77</v>
      </c>
      <c r="P539" s="12">
        <v>9660.1200000000008</v>
      </c>
      <c r="Q539" s="12">
        <v>71940.960000000006</v>
      </c>
      <c r="R539" s="4" t="s">
        <v>16</v>
      </c>
      <c r="S539" s="4" t="s">
        <v>16</v>
      </c>
      <c r="T539" s="4" t="s">
        <v>16</v>
      </c>
    </row>
    <row r="540" spans="1:20" ht="11.1" customHeight="1" x14ac:dyDescent="0.2">
      <c r="A540" s="3" t="s">
        <v>1051</v>
      </c>
      <c r="B540" s="3" t="s">
        <v>1297</v>
      </c>
      <c r="C540" s="3" t="s">
        <v>407</v>
      </c>
      <c r="D540" s="3" t="s">
        <v>280</v>
      </c>
      <c r="E540" s="3" t="s">
        <v>281</v>
      </c>
      <c r="F540" s="3" t="s">
        <v>195</v>
      </c>
      <c r="G540" s="16" t="s">
        <v>1536</v>
      </c>
      <c r="H540" s="3" t="s">
        <v>1286</v>
      </c>
      <c r="I540" s="3" t="s">
        <v>287</v>
      </c>
      <c r="J540" s="3" t="s">
        <v>408</v>
      </c>
      <c r="K540" s="12">
        <v>2100</v>
      </c>
      <c r="L540" s="12">
        <v>1502.03</v>
      </c>
      <c r="M540" s="12">
        <v>0</v>
      </c>
      <c r="N540" s="12">
        <v>992.95</v>
      </c>
      <c r="O540" s="12">
        <v>1965.33</v>
      </c>
      <c r="P540" s="12">
        <v>1247.68</v>
      </c>
      <c r="Q540" s="12">
        <v>1371.42</v>
      </c>
      <c r="R540" s="4" t="s">
        <v>16</v>
      </c>
      <c r="S540" s="4" t="s">
        <v>16</v>
      </c>
      <c r="T540" s="4" t="s">
        <v>16</v>
      </c>
    </row>
    <row r="541" spans="1:20" ht="11.1" customHeight="1" x14ac:dyDescent="0.2">
      <c r="A541" s="3" t="s">
        <v>1051</v>
      </c>
      <c r="B541" s="3" t="s">
        <v>1298</v>
      </c>
      <c r="C541" s="3" t="s">
        <v>286</v>
      </c>
      <c r="D541" s="3" t="s">
        <v>280</v>
      </c>
      <c r="E541" s="3" t="s">
        <v>281</v>
      </c>
      <c r="F541" s="3" t="s">
        <v>195</v>
      </c>
      <c r="G541" s="16" t="s">
        <v>1536</v>
      </c>
      <c r="H541" s="3" t="s">
        <v>1286</v>
      </c>
      <c r="I541" s="3" t="s">
        <v>287</v>
      </c>
      <c r="J541" s="3" t="s">
        <v>288</v>
      </c>
      <c r="K541" s="12">
        <v>300</v>
      </c>
      <c r="L541" s="12">
        <v>31.99</v>
      </c>
      <c r="M541" s="12">
        <v>0</v>
      </c>
      <c r="N541" s="12">
        <v>37.67</v>
      </c>
      <c r="O541" s="12">
        <v>102.46</v>
      </c>
      <c r="P541" s="12">
        <v>0</v>
      </c>
      <c r="Q541" s="12">
        <v>135.19</v>
      </c>
      <c r="R541" s="4" t="s">
        <v>16</v>
      </c>
      <c r="S541" s="4" t="s">
        <v>16</v>
      </c>
      <c r="T541" s="4" t="s">
        <v>16</v>
      </c>
    </row>
    <row r="542" spans="1:20" ht="11.1" customHeight="1" x14ac:dyDescent="0.2">
      <c r="A542" s="3" t="s">
        <v>1051</v>
      </c>
      <c r="B542" s="3" t="s">
        <v>1299</v>
      </c>
      <c r="C542" s="3" t="s">
        <v>411</v>
      </c>
      <c r="D542" s="3" t="s">
        <v>280</v>
      </c>
      <c r="E542" s="3" t="s">
        <v>281</v>
      </c>
      <c r="F542" s="3" t="s">
        <v>195</v>
      </c>
      <c r="G542" s="16" t="s">
        <v>1536</v>
      </c>
      <c r="H542" s="3" t="s">
        <v>1286</v>
      </c>
      <c r="I542" s="3" t="s">
        <v>287</v>
      </c>
      <c r="J542" s="3" t="s">
        <v>412</v>
      </c>
      <c r="K542" s="12">
        <v>1450</v>
      </c>
      <c r="L542" s="12">
        <v>506.65</v>
      </c>
      <c r="M542" s="12">
        <v>0</v>
      </c>
      <c r="N542" s="12">
        <v>472.96</v>
      </c>
      <c r="O542" s="12">
        <v>1638.64</v>
      </c>
      <c r="P542" s="12">
        <v>375.96</v>
      </c>
      <c r="Q542" s="12">
        <v>1142.44</v>
      </c>
      <c r="R542" s="4" t="s">
        <v>16</v>
      </c>
      <c r="S542" s="4" t="s">
        <v>16</v>
      </c>
      <c r="T542" s="4" t="s">
        <v>16</v>
      </c>
    </row>
    <row r="543" spans="1:20" ht="11.1" customHeight="1" x14ac:dyDescent="0.2">
      <c r="A543" s="3" t="s">
        <v>1051</v>
      </c>
      <c r="B543" s="3" t="s">
        <v>1300</v>
      </c>
      <c r="C543" s="3" t="s">
        <v>314</v>
      </c>
      <c r="D543" s="3" t="s">
        <v>280</v>
      </c>
      <c r="E543" s="3" t="s">
        <v>281</v>
      </c>
      <c r="F543" s="3" t="s">
        <v>195</v>
      </c>
      <c r="G543" s="16" t="s">
        <v>1536</v>
      </c>
      <c r="H543" s="3" t="s">
        <v>1286</v>
      </c>
      <c r="I543" s="3" t="s">
        <v>287</v>
      </c>
      <c r="J543" s="3" t="s">
        <v>291</v>
      </c>
      <c r="K543" s="12">
        <v>1800</v>
      </c>
      <c r="L543" s="12">
        <v>200</v>
      </c>
      <c r="M543" s="12">
        <v>0</v>
      </c>
      <c r="N543" s="12">
        <v>300</v>
      </c>
      <c r="O543" s="12">
        <v>1150</v>
      </c>
      <c r="P543" s="12">
        <v>225</v>
      </c>
      <c r="Q543" s="12">
        <v>1200</v>
      </c>
      <c r="R543" s="4" t="s">
        <v>16</v>
      </c>
      <c r="S543" s="4" t="s">
        <v>16</v>
      </c>
      <c r="T543" s="4" t="s">
        <v>16</v>
      </c>
    </row>
    <row r="544" spans="1:20" ht="11.1" customHeight="1" x14ac:dyDescent="0.2">
      <c r="A544" s="3" t="s">
        <v>1051</v>
      </c>
      <c r="B544" s="3" t="s">
        <v>1301</v>
      </c>
      <c r="C544" s="3" t="s">
        <v>293</v>
      </c>
      <c r="D544" s="3" t="s">
        <v>280</v>
      </c>
      <c r="E544" s="3" t="s">
        <v>281</v>
      </c>
      <c r="F544" s="3" t="s">
        <v>195</v>
      </c>
      <c r="G544" s="16" t="s">
        <v>1536</v>
      </c>
      <c r="H544" s="3" t="s">
        <v>1286</v>
      </c>
      <c r="I544" s="3" t="s">
        <v>287</v>
      </c>
      <c r="J544" s="3" t="s">
        <v>294</v>
      </c>
      <c r="K544" s="12">
        <v>8500</v>
      </c>
      <c r="L544" s="12">
        <v>312.89</v>
      </c>
      <c r="M544" s="12">
        <v>1143.32</v>
      </c>
      <c r="N544" s="12">
        <v>0</v>
      </c>
      <c r="O544" s="12">
        <v>2636</v>
      </c>
      <c r="P544" s="12">
        <v>171</v>
      </c>
      <c r="Q544" s="12">
        <v>4312.3999999999996</v>
      </c>
      <c r="R544" s="4" t="s">
        <v>16</v>
      </c>
      <c r="S544" s="4" t="s">
        <v>16</v>
      </c>
      <c r="T544" s="4" t="s">
        <v>16</v>
      </c>
    </row>
    <row r="545" spans="1:20" ht="11.1" customHeight="1" x14ac:dyDescent="0.2">
      <c r="A545" s="3" t="s">
        <v>1051</v>
      </c>
      <c r="B545" s="3" t="s">
        <v>1302</v>
      </c>
      <c r="C545" s="3" t="s">
        <v>355</v>
      </c>
      <c r="D545" s="3" t="s">
        <v>280</v>
      </c>
      <c r="E545" s="3" t="s">
        <v>281</v>
      </c>
      <c r="F545" s="3" t="s">
        <v>195</v>
      </c>
      <c r="G545" s="16" t="s">
        <v>1536</v>
      </c>
      <c r="H545" s="3" t="s">
        <v>1286</v>
      </c>
      <c r="I545" s="3" t="s">
        <v>287</v>
      </c>
      <c r="J545" s="3" t="s">
        <v>356</v>
      </c>
      <c r="K545" s="12">
        <v>3200</v>
      </c>
      <c r="L545" s="12">
        <v>0</v>
      </c>
      <c r="M545" s="12">
        <v>0</v>
      </c>
      <c r="N545" s="12">
        <v>0</v>
      </c>
      <c r="O545" s="12">
        <v>780</v>
      </c>
      <c r="P545" s="12">
        <v>0</v>
      </c>
      <c r="Q545" s="12">
        <v>0</v>
      </c>
      <c r="R545" s="4" t="s">
        <v>16</v>
      </c>
      <c r="S545" s="4" t="s">
        <v>16</v>
      </c>
      <c r="T545" s="4" t="s">
        <v>16</v>
      </c>
    </row>
    <row r="546" spans="1:20" ht="11.1" customHeight="1" x14ac:dyDescent="0.2">
      <c r="A546" s="3" t="s">
        <v>1051</v>
      </c>
      <c r="B546" s="3" t="s">
        <v>1303</v>
      </c>
      <c r="C546" s="3" t="s">
        <v>416</v>
      </c>
      <c r="D546" s="3" t="s">
        <v>280</v>
      </c>
      <c r="E546" s="3" t="s">
        <v>281</v>
      </c>
      <c r="F546" s="3" t="s">
        <v>195</v>
      </c>
      <c r="G546" s="16" t="s">
        <v>1536</v>
      </c>
      <c r="H546" s="3" t="s">
        <v>1286</v>
      </c>
      <c r="I546" s="3" t="s">
        <v>287</v>
      </c>
      <c r="J546" s="3" t="s">
        <v>417</v>
      </c>
      <c r="K546" s="12">
        <v>13860</v>
      </c>
      <c r="L546" s="12">
        <v>4394.21</v>
      </c>
      <c r="M546" s="12">
        <v>1304.58</v>
      </c>
      <c r="N546" s="12">
        <v>214.3</v>
      </c>
      <c r="O546" s="12">
        <v>8051.83</v>
      </c>
      <c r="P546" s="12">
        <v>1541.79</v>
      </c>
      <c r="Q546" s="12">
        <v>8983.7000000000007</v>
      </c>
      <c r="R546" s="4" t="s">
        <v>16</v>
      </c>
      <c r="S546" s="4" t="s">
        <v>16</v>
      </c>
      <c r="T546" s="4" t="s">
        <v>16</v>
      </c>
    </row>
    <row r="547" spans="1:20" ht="11.1" customHeight="1" x14ac:dyDescent="0.2">
      <c r="A547" s="3" t="s">
        <v>1051</v>
      </c>
      <c r="B547" s="3" t="s">
        <v>1304</v>
      </c>
      <c r="C547" s="3" t="s">
        <v>419</v>
      </c>
      <c r="D547" s="3" t="s">
        <v>280</v>
      </c>
      <c r="E547" s="3" t="s">
        <v>281</v>
      </c>
      <c r="F547" s="3" t="s">
        <v>195</v>
      </c>
      <c r="G547" s="16" t="s">
        <v>1536</v>
      </c>
      <c r="H547" s="3" t="s">
        <v>1286</v>
      </c>
      <c r="I547" s="3" t="s">
        <v>287</v>
      </c>
      <c r="J547" s="3" t="s">
        <v>420</v>
      </c>
      <c r="K547" s="12">
        <v>0</v>
      </c>
      <c r="L547" s="12">
        <v>0</v>
      </c>
      <c r="M547" s="12">
        <v>0</v>
      </c>
      <c r="N547" s="12">
        <v>0</v>
      </c>
      <c r="O547" s="12">
        <v>0</v>
      </c>
      <c r="P547" s="12">
        <v>0</v>
      </c>
      <c r="Q547" s="12">
        <v>0</v>
      </c>
      <c r="R547" s="4" t="s">
        <v>16</v>
      </c>
      <c r="S547" s="4" t="s">
        <v>16</v>
      </c>
      <c r="T547" s="4" t="s">
        <v>16</v>
      </c>
    </row>
    <row r="548" spans="1:20" ht="11.1" customHeight="1" x14ac:dyDescent="0.2">
      <c r="A548" s="3" t="s">
        <v>1051</v>
      </c>
      <c r="B548" s="3" t="s">
        <v>1305</v>
      </c>
      <c r="C548" s="3" t="s">
        <v>1306</v>
      </c>
      <c r="D548" s="3" t="s">
        <v>280</v>
      </c>
      <c r="E548" s="3" t="s">
        <v>281</v>
      </c>
      <c r="F548" s="3" t="s">
        <v>195</v>
      </c>
      <c r="G548" s="16" t="s">
        <v>1536</v>
      </c>
      <c r="H548" s="3" t="s">
        <v>1286</v>
      </c>
      <c r="I548" s="3" t="s">
        <v>287</v>
      </c>
      <c r="J548" s="3" t="s">
        <v>341</v>
      </c>
      <c r="K548" s="12">
        <v>1200</v>
      </c>
      <c r="L548" s="12">
        <v>0</v>
      </c>
      <c r="M548" s="12">
        <v>755</v>
      </c>
      <c r="N548" s="12">
        <v>752.5</v>
      </c>
      <c r="O548" s="12">
        <v>752.5</v>
      </c>
      <c r="P548" s="12">
        <v>732.95</v>
      </c>
      <c r="Q548" s="12">
        <v>732.95</v>
      </c>
      <c r="R548" s="4" t="s">
        <v>16</v>
      </c>
      <c r="S548" s="4" t="s">
        <v>16</v>
      </c>
      <c r="T548" s="4" t="s">
        <v>16</v>
      </c>
    </row>
    <row r="549" spans="1:20" ht="11.1" customHeight="1" x14ac:dyDescent="0.2">
      <c r="A549" s="3" t="s">
        <v>1051</v>
      </c>
      <c r="B549" s="3" t="s">
        <v>1307</v>
      </c>
      <c r="C549" s="3" t="s">
        <v>296</v>
      </c>
      <c r="D549" s="3" t="s">
        <v>280</v>
      </c>
      <c r="E549" s="3" t="s">
        <v>281</v>
      </c>
      <c r="F549" s="3" t="s">
        <v>195</v>
      </c>
      <c r="G549" s="16" t="s">
        <v>1536</v>
      </c>
      <c r="H549" s="3" t="s">
        <v>1286</v>
      </c>
      <c r="I549" s="3" t="s">
        <v>287</v>
      </c>
      <c r="J549" s="3" t="s">
        <v>297</v>
      </c>
      <c r="K549" s="12">
        <v>2684</v>
      </c>
      <c r="L549" s="12">
        <v>192</v>
      </c>
      <c r="M549" s="12">
        <v>0</v>
      </c>
      <c r="N549" s="12">
        <v>375</v>
      </c>
      <c r="O549" s="12">
        <v>1414</v>
      </c>
      <c r="P549" s="12">
        <v>344</v>
      </c>
      <c r="Q549" s="12">
        <v>2186</v>
      </c>
      <c r="R549" s="4" t="s">
        <v>16</v>
      </c>
      <c r="S549" s="4" t="s">
        <v>16</v>
      </c>
      <c r="T549" s="4" t="s">
        <v>16</v>
      </c>
    </row>
    <row r="550" spans="1:20" ht="11.1" customHeight="1" x14ac:dyDescent="0.2">
      <c r="A550" s="3" t="s">
        <v>1051</v>
      </c>
      <c r="B550" s="3" t="s">
        <v>1308</v>
      </c>
      <c r="C550" s="3" t="s">
        <v>299</v>
      </c>
      <c r="D550" s="3" t="s">
        <v>280</v>
      </c>
      <c r="E550" s="3" t="s">
        <v>281</v>
      </c>
      <c r="F550" s="3" t="s">
        <v>195</v>
      </c>
      <c r="G550" s="16" t="s">
        <v>1536</v>
      </c>
      <c r="H550" s="3" t="s">
        <v>1286</v>
      </c>
      <c r="I550" s="3" t="s">
        <v>287</v>
      </c>
      <c r="J550" s="3" t="s">
        <v>300</v>
      </c>
      <c r="K550" s="12">
        <v>0</v>
      </c>
      <c r="L550" s="12">
        <v>0</v>
      </c>
      <c r="M550" s="12">
        <v>0</v>
      </c>
      <c r="N550" s="12">
        <v>0</v>
      </c>
      <c r="O550" s="12">
        <v>0</v>
      </c>
      <c r="P550" s="12">
        <v>0</v>
      </c>
      <c r="Q550" s="12">
        <v>0</v>
      </c>
      <c r="R550" s="4" t="s">
        <v>16</v>
      </c>
      <c r="S550" s="4" t="s">
        <v>16</v>
      </c>
      <c r="T550" s="4" t="s">
        <v>16</v>
      </c>
    </row>
    <row r="551" spans="1:20" ht="11.1" customHeight="1" x14ac:dyDescent="0.2">
      <c r="A551" s="3" t="s">
        <v>1051</v>
      </c>
      <c r="B551" s="3" t="s">
        <v>1309</v>
      </c>
      <c r="C551" s="3" t="s">
        <v>322</v>
      </c>
      <c r="D551" s="3" t="s">
        <v>280</v>
      </c>
      <c r="E551" s="3" t="s">
        <v>281</v>
      </c>
      <c r="F551" s="3" t="s">
        <v>195</v>
      </c>
      <c r="G551" s="16" t="s">
        <v>1536</v>
      </c>
      <c r="H551" s="3" t="s">
        <v>1286</v>
      </c>
      <c r="I551" s="3" t="s">
        <v>287</v>
      </c>
      <c r="J551" s="3" t="s">
        <v>323</v>
      </c>
      <c r="K551" s="12">
        <v>7300</v>
      </c>
      <c r="L551" s="12">
        <v>0</v>
      </c>
      <c r="M551" s="12">
        <v>0</v>
      </c>
      <c r="N551" s="12">
        <v>19.260000000000002</v>
      </c>
      <c r="O551" s="12">
        <v>19.260000000000002</v>
      </c>
      <c r="P551" s="12">
        <v>2385.0300000000002</v>
      </c>
      <c r="Q551" s="12">
        <v>7496.91</v>
      </c>
      <c r="R551" s="4" t="s">
        <v>16</v>
      </c>
      <c r="S551" s="4" t="s">
        <v>16</v>
      </c>
      <c r="T551" s="4" t="s">
        <v>16</v>
      </c>
    </row>
    <row r="552" spans="1:20" ht="11.1" customHeight="1" x14ac:dyDescent="0.2">
      <c r="A552" s="3" t="s">
        <v>1051</v>
      </c>
      <c r="B552" s="3" t="s">
        <v>1310</v>
      </c>
      <c r="C552" s="3" t="s">
        <v>302</v>
      </c>
      <c r="D552" s="3" t="s">
        <v>280</v>
      </c>
      <c r="E552" s="3" t="s">
        <v>281</v>
      </c>
      <c r="F552" s="3" t="s">
        <v>195</v>
      </c>
      <c r="G552" s="16" t="s">
        <v>1536</v>
      </c>
      <c r="H552" s="3" t="s">
        <v>1286</v>
      </c>
      <c r="I552" s="3" t="s">
        <v>303</v>
      </c>
      <c r="J552" s="3" t="s">
        <v>304</v>
      </c>
      <c r="K552" s="12">
        <v>29709</v>
      </c>
      <c r="L552" s="12">
        <v>6117.35</v>
      </c>
      <c r="M552" s="12">
        <v>0</v>
      </c>
      <c r="N552" s="12">
        <v>6372.17</v>
      </c>
      <c r="O552" s="12">
        <v>27767.74</v>
      </c>
      <c r="P552" s="12">
        <v>5962.41</v>
      </c>
      <c r="Q552" s="12">
        <v>27335.98</v>
      </c>
      <c r="R552" s="4" t="s">
        <v>16</v>
      </c>
      <c r="S552" s="4" t="s">
        <v>16</v>
      </c>
      <c r="T552" s="4" t="s">
        <v>16</v>
      </c>
    </row>
    <row r="553" spans="1:20" ht="11.1" customHeight="1" x14ac:dyDescent="0.2">
      <c r="A553" s="3" t="s">
        <v>1051</v>
      </c>
      <c r="B553" s="3" t="s">
        <v>1311</v>
      </c>
      <c r="C553" s="3" t="s">
        <v>1312</v>
      </c>
      <c r="D553" s="3" t="s">
        <v>280</v>
      </c>
      <c r="E553" s="3" t="s">
        <v>281</v>
      </c>
      <c r="F553" s="3" t="s">
        <v>195</v>
      </c>
      <c r="G553" s="16" t="s">
        <v>1536</v>
      </c>
      <c r="H553" s="3" t="s">
        <v>1313</v>
      </c>
      <c r="I553" s="3" t="s">
        <v>287</v>
      </c>
      <c r="J553" s="3" t="s">
        <v>323</v>
      </c>
      <c r="K553" s="12">
        <v>0</v>
      </c>
      <c r="L553" s="12">
        <v>0</v>
      </c>
      <c r="M553" s="12">
        <v>0</v>
      </c>
      <c r="N553" s="12">
        <v>0</v>
      </c>
      <c r="O553" s="12">
        <v>0</v>
      </c>
      <c r="P553" s="12">
        <v>0</v>
      </c>
      <c r="Q553" s="12">
        <v>0</v>
      </c>
      <c r="R553" s="4" t="s">
        <v>16</v>
      </c>
      <c r="S553" s="4" t="s">
        <v>16</v>
      </c>
      <c r="T553" s="4" t="s">
        <v>16</v>
      </c>
    </row>
    <row r="554" spans="1:20" ht="11.1" customHeight="1" x14ac:dyDescent="0.2">
      <c r="A554" s="3" t="s">
        <v>1051</v>
      </c>
      <c r="B554" s="3" t="s">
        <v>1314</v>
      </c>
      <c r="C554" s="3" t="s">
        <v>1315</v>
      </c>
      <c r="D554" s="3" t="s">
        <v>280</v>
      </c>
      <c r="E554" s="3" t="s">
        <v>281</v>
      </c>
      <c r="F554" s="3" t="s">
        <v>195</v>
      </c>
      <c r="G554" s="16" t="s">
        <v>1536</v>
      </c>
      <c r="H554" s="3" t="s">
        <v>1316</v>
      </c>
      <c r="I554" s="3" t="s">
        <v>334</v>
      </c>
      <c r="J554" s="3" t="s">
        <v>1130</v>
      </c>
      <c r="K554" s="12">
        <v>25000</v>
      </c>
      <c r="L554" s="12">
        <v>0</v>
      </c>
      <c r="M554" s="12">
        <v>0</v>
      </c>
      <c r="N554" s="12">
        <v>0</v>
      </c>
      <c r="O554" s="12">
        <v>0</v>
      </c>
      <c r="P554" s="12">
        <v>0</v>
      </c>
      <c r="Q554" s="12">
        <v>17238</v>
      </c>
      <c r="R554" s="4" t="s">
        <v>16</v>
      </c>
      <c r="S554" s="4" t="s">
        <v>16</v>
      </c>
      <c r="T554" s="4" t="s">
        <v>16</v>
      </c>
    </row>
    <row r="555" spans="1:20" ht="11.1" customHeight="1" x14ac:dyDescent="0.2">
      <c r="A555" s="3" t="s">
        <v>1051</v>
      </c>
      <c r="B555" s="3" t="s">
        <v>1317</v>
      </c>
      <c r="C555" s="3" t="s">
        <v>1318</v>
      </c>
      <c r="D555" s="3" t="s">
        <v>280</v>
      </c>
      <c r="E555" s="3" t="s">
        <v>281</v>
      </c>
      <c r="F555" s="3" t="s">
        <v>195</v>
      </c>
      <c r="G555" s="16" t="s">
        <v>1536</v>
      </c>
      <c r="H555" s="3" t="s">
        <v>1316</v>
      </c>
      <c r="I555" s="3" t="s">
        <v>334</v>
      </c>
      <c r="J555" s="3" t="s">
        <v>1319</v>
      </c>
      <c r="K555" s="12">
        <v>0</v>
      </c>
      <c r="L555" s="12">
        <v>0</v>
      </c>
      <c r="M555" s="12">
        <v>0</v>
      </c>
      <c r="N555" s="12">
        <v>0</v>
      </c>
      <c r="O555" s="12">
        <v>0</v>
      </c>
      <c r="P555" s="12">
        <v>0</v>
      </c>
      <c r="Q555" s="12">
        <v>0</v>
      </c>
      <c r="R555" s="4" t="s">
        <v>16</v>
      </c>
      <c r="S555" s="4" t="s">
        <v>16</v>
      </c>
      <c r="T555" s="4" t="s">
        <v>16</v>
      </c>
    </row>
    <row r="556" spans="1:20" ht="11.1" customHeight="1" x14ac:dyDescent="0.2">
      <c r="A556" s="3" t="s">
        <v>1051</v>
      </c>
      <c r="B556" s="3" t="s">
        <v>1320</v>
      </c>
      <c r="C556" s="3" t="s">
        <v>1321</v>
      </c>
      <c r="D556" s="3" t="s">
        <v>280</v>
      </c>
      <c r="E556" s="3" t="s">
        <v>281</v>
      </c>
      <c r="F556" s="3" t="s">
        <v>195</v>
      </c>
      <c r="G556" s="16" t="s">
        <v>1536</v>
      </c>
      <c r="H556" s="3" t="s">
        <v>1316</v>
      </c>
      <c r="I556" s="3" t="s">
        <v>334</v>
      </c>
      <c r="J556" s="3" t="s">
        <v>1322</v>
      </c>
      <c r="K556" s="12">
        <v>0</v>
      </c>
      <c r="L556" s="12">
        <v>0</v>
      </c>
      <c r="M556" s="12">
        <v>0</v>
      </c>
      <c r="N556" s="12">
        <v>0</v>
      </c>
      <c r="O556" s="12">
        <v>0</v>
      </c>
      <c r="P556" s="12">
        <v>0</v>
      </c>
      <c r="Q556" s="12">
        <v>4250</v>
      </c>
      <c r="R556" s="4" t="s">
        <v>16</v>
      </c>
      <c r="S556" s="4" t="s">
        <v>16</v>
      </c>
      <c r="T556" s="4" t="s">
        <v>16</v>
      </c>
    </row>
    <row r="557" spans="1:20" ht="11.1" customHeight="1" x14ac:dyDescent="0.2">
      <c r="A557" s="3" t="s">
        <v>1051</v>
      </c>
      <c r="B557" s="3" t="s">
        <v>1323</v>
      </c>
      <c r="C557" s="3" t="s">
        <v>1324</v>
      </c>
      <c r="D557" s="3" t="s">
        <v>280</v>
      </c>
      <c r="E557" s="3" t="s">
        <v>281</v>
      </c>
      <c r="F557" s="3" t="s">
        <v>195</v>
      </c>
      <c r="G557" s="16" t="s">
        <v>1536</v>
      </c>
      <c r="H557" s="3" t="s">
        <v>1316</v>
      </c>
      <c r="I557" s="3" t="s">
        <v>334</v>
      </c>
      <c r="J557" s="3" t="s">
        <v>1325</v>
      </c>
      <c r="K557" s="12">
        <v>230000</v>
      </c>
      <c r="L557" s="12">
        <v>8067</v>
      </c>
      <c r="M557" s="12">
        <v>54941.15</v>
      </c>
      <c r="N557" s="12">
        <v>0</v>
      </c>
      <c r="O557" s="12">
        <v>0</v>
      </c>
      <c r="P557" s="12">
        <v>0</v>
      </c>
      <c r="Q557" s="12">
        <v>0</v>
      </c>
      <c r="R557" s="4" t="s">
        <v>16</v>
      </c>
      <c r="S557" s="4" t="s">
        <v>16</v>
      </c>
      <c r="T557" s="4" t="s">
        <v>16</v>
      </c>
    </row>
    <row r="558" spans="1:20" ht="11.1" customHeight="1" x14ac:dyDescent="0.2">
      <c r="A558" s="3" t="s">
        <v>1051</v>
      </c>
      <c r="B558" s="3" t="s">
        <v>1326</v>
      </c>
      <c r="C558" s="3" t="s">
        <v>1327</v>
      </c>
      <c r="D558" s="3" t="s">
        <v>280</v>
      </c>
      <c r="E558" s="3" t="s">
        <v>281</v>
      </c>
      <c r="F558" s="3" t="s">
        <v>195</v>
      </c>
      <c r="G558" s="16" t="s">
        <v>1536</v>
      </c>
      <c r="H558" s="3" t="s">
        <v>1316</v>
      </c>
      <c r="I558" s="3" t="s">
        <v>334</v>
      </c>
      <c r="J558" s="3" t="s">
        <v>1328</v>
      </c>
      <c r="K558" s="12">
        <v>15000</v>
      </c>
      <c r="L558" s="12">
        <v>0</v>
      </c>
      <c r="M558" s="12">
        <v>15000</v>
      </c>
      <c r="N558" s="12">
        <v>0</v>
      </c>
      <c r="O558" s="12">
        <v>0</v>
      </c>
      <c r="P558" s="12">
        <v>0</v>
      </c>
      <c r="Q558" s="12">
        <v>0</v>
      </c>
      <c r="R558" s="4" t="s">
        <v>16</v>
      </c>
      <c r="S558" s="4" t="s">
        <v>16</v>
      </c>
      <c r="T558" s="4" t="s">
        <v>16</v>
      </c>
    </row>
    <row r="559" spans="1:20" ht="11.1" customHeight="1" x14ac:dyDescent="0.2">
      <c r="A559" s="3" t="s">
        <v>1051</v>
      </c>
      <c r="B559" s="3" t="s">
        <v>1329</v>
      </c>
      <c r="C559" s="3" t="s">
        <v>1330</v>
      </c>
      <c r="D559" s="3" t="s">
        <v>280</v>
      </c>
      <c r="E559" s="3" t="s">
        <v>281</v>
      </c>
      <c r="F559" s="3" t="s">
        <v>195</v>
      </c>
      <c r="G559" s="16" t="s">
        <v>1536</v>
      </c>
      <c r="H559" s="3" t="s">
        <v>1316</v>
      </c>
      <c r="I559" s="3" t="s">
        <v>334</v>
      </c>
      <c r="J559" s="3" t="s">
        <v>1331</v>
      </c>
      <c r="K559" s="12">
        <v>15000</v>
      </c>
      <c r="L559" s="12">
        <v>0</v>
      </c>
      <c r="M559" s="12">
        <v>15000</v>
      </c>
      <c r="N559" s="12">
        <v>0</v>
      </c>
      <c r="O559" s="12">
        <v>0</v>
      </c>
      <c r="P559" s="12">
        <v>0</v>
      </c>
      <c r="Q559" s="12">
        <v>0</v>
      </c>
      <c r="R559" s="4" t="s">
        <v>16</v>
      </c>
      <c r="S559" s="4" t="s">
        <v>16</v>
      </c>
      <c r="T559" s="4" t="s">
        <v>16</v>
      </c>
    </row>
    <row r="560" spans="1:20" ht="11.1" customHeight="1" x14ac:dyDescent="0.2">
      <c r="A560" s="3" t="s">
        <v>1051</v>
      </c>
      <c r="B560" s="3" t="s">
        <v>1332</v>
      </c>
      <c r="C560" s="3" t="s">
        <v>1333</v>
      </c>
      <c r="D560" s="3" t="s">
        <v>280</v>
      </c>
      <c r="E560" s="3" t="s">
        <v>281</v>
      </c>
      <c r="F560" s="3" t="s">
        <v>195</v>
      </c>
      <c r="G560" s="16" t="s">
        <v>1536</v>
      </c>
      <c r="H560" s="3" t="s">
        <v>1316</v>
      </c>
      <c r="I560" s="3" t="s">
        <v>334</v>
      </c>
      <c r="J560" s="3" t="s">
        <v>1334</v>
      </c>
      <c r="K560" s="12">
        <v>95725.94</v>
      </c>
      <c r="L560" s="12">
        <v>1960</v>
      </c>
      <c r="M560" s="12">
        <v>90125.94</v>
      </c>
      <c r="N560" s="12">
        <v>0</v>
      </c>
      <c r="O560" s="12">
        <v>0</v>
      </c>
      <c r="P560" s="12">
        <v>0</v>
      </c>
      <c r="Q560" s="12">
        <v>0</v>
      </c>
      <c r="R560" s="4" t="s">
        <v>16</v>
      </c>
      <c r="S560" s="4" t="s">
        <v>16</v>
      </c>
      <c r="T560" s="4" t="s">
        <v>16</v>
      </c>
    </row>
    <row r="561" spans="1:20" ht="11.1" customHeight="1" x14ac:dyDescent="0.2">
      <c r="A561" s="3" t="s">
        <v>1051</v>
      </c>
      <c r="B561" s="3" t="s">
        <v>1335</v>
      </c>
      <c r="C561" s="3" t="s">
        <v>1336</v>
      </c>
      <c r="D561" s="3" t="s">
        <v>280</v>
      </c>
      <c r="E561" s="3" t="s">
        <v>281</v>
      </c>
      <c r="F561" s="3" t="s">
        <v>195</v>
      </c>
      <c r="G561" s="16" t="s">
        <v>1536</v>
      </c>
      <c r="H561" s="3" t="s">
        <v>1316</v>
      </c>
      <c r="I561" s="3" t="s">
        <v>334</v>
      </c>
      <c r="J561" s="3" t="s">
        <v>1337</v>
      </c>
      <c r="K561" s="12">
        <v>0</v>
      </c>
      <c r="L561" s="12">
        <v>0</v>
      </c>
      <c r="M561" s="12">
        <v>0</v>
      </c>
      <c r="N561" s="12">
        <v>108158.22</v>
      </c>
      <c r="O561" s="12">
        <v>0</v>
      </c>
      <c r="P561" s="12">
        <v>24256.67</v>
      </c>
      <c r="Q561" s="12">
        <v>0</v>
      </c>
      <c r="R561" s="4" t="s">
        <v>16</v>
      </c>
      <c r="S561" s="4" t="s">
        <v>16</v>
      </c>
      <c r="T561" s="4" t="s">
        <v>16</v>
      </c>
    </row>
    <row r="562" spans="1:20" ht="11.1" customHeight="1" x14ac:dyDescent="0.2">
      <c r="A562" s="3" t="s">
        <v>1051</v>
      </c>
      <c r="B562" s="3" t="s">
        <v>1338</v>
      </c>
      <c r="C562" s="3" t="s">
        <v>1339</v>
      </c>
      <c r="D562" s="3" t="s">
        <v>280</v>
      </c>
      <c r="E562" s="3" t="s">
        <v>281</v>
      </c>
      <c r="F562" s="3" t="s">
        <v>195</v>
      </c>
      <c r="G562" s="16" t="s">
        <v>1536</v>
      </c>
      <c r="H562" s="3" t="s">
        <v>1316</v>
      </c>
      <c r="I562" s="3" t="s">
        <v>334</v>
      </c>
      <c r="J562" s="3" t="s">
        <v>1340</v>
      </c>
      <c r="K562" s="12">
        <v>69400</v>
      </c>
      <c r="L562" s="12">
        <v>0</v>
      </c>
      <c r="M562" s="12">
        <v>69400</v>
      </c>
      <c r="N562" s="12">
        <v>0</v>
      </c>
      <c r="O562" s="12">
        <v>0</v>
      </c>
      <c r="P562" s="12">
        <v>0</v>
      </c>
      <c r="Q562" s="12">
        <v>0</v>
      </c>
      <c r="R562" s="4" t="s">
        <v>16</v>
      </c>
      <c r="S562" s="4" t="s">
        <v>16</v>
      </c>
      <c r="T562" s="4" t="s">
        <v>16</v>
      </c>
    </row>
    <row r="563" spans="1:20" ht="11.1" customHeight="1" x14ac:dyDescent="0.2">
      <c r="A563" s="3" t="s">
        <v>1051</v>
      </c>
      <c r="B563" s="3" t="s">
        <v>1341</v>
      </c>
      <c r="C563" s="3" t="s">
        <v>1342</v>
      </c>
      <c r="D563" s="3" t="s">
        <v>280</v>
      </c>
      <c r="E563" s="3" t="s">
        <v>281</v>
      </c>
      <c r="F563" s="3" t="s">
        <v>195</v>
      </c>
      <c r="G563" s="16" t="s">
        <v>1536</v>
      </c>
      <c r="H563" s="3" t="s">
        <v>1316</v>
      </c>
      <c r="I563" s="3" t="s">
        <v>334</v>
      </c>
      <c r="J563" s="3" t="s">
        <v>1343</v>
      </c>
      <c r="K563" s="12">
        <v>127170</v>
      </c>
      <c r="L563" s="12">
        <v>0</v>
      </c>
      <c r="M563" s="12">
        <v>7170</v>
      </c>
      <c r="N563" s="12">
        <v>0</v>
      </c>
      <c r="O563" s="12">
        <v>0</v>
      </c>
      <c r="P563" s="12">
        <v>0</v>
      </c>
      <c r="Q563" s="12">
        <v>0</v>
      </c>
      <c r="R563" s="4" t="s">
        <v>16</v>
      </c>
      <c r="S563" s="4" t="s">
        <v>16</v>
      </c>
      <c r="T563" s="4" t="s">
        <v>16</v>
      </c>
    </row>
    <row r="564" spans="1:20" ht="11.1" customHeight="1" x14ac:dyDescent="0.2">
      <c r="A564" s="3" t="s">
        <v>1051</v>
      </c>
      <c r="B564" s="3" t="s">
        <v>1344</v>
      </c>
      <c r="C564" s="3" t="s">
        <v>1345</v>
      </c>
      <c r="D564" s="3" t="s">
        <v>280</v>
      </c>
      <c r="E564" s="3" t="s">
        <v>281</v>
      </c>
      <c r="F564" s="3" t="s">
        <v>195</v>
      </c>
      <c r="G564" s="16" t="s">
        <v>1536</v>
      </c>
      <c r="H564" s="3" t="s">
        <v>1316</v>
      </c>
      <c r="I564" s="3" t="s">
        <v>334</v>
      </c>
      <c r="J564" s="3" t="s">
        <v>1346</v>
      </c>
      <c r="K564" s="12">
        <v>30000</v>
      </c>
      <c r="L564" s="12">
        <v>0</v>
      </c>
      <c r="M564" s="12">
        <v>0</v>
      </c>
      <c r="N564" s="12">
        <v>0</v>
      </c>
      <c r="O564" s="12">
        <v>0</v>
      </c>
      <c r="P564" s="12">
        <v>0</v>
      </c>
      <c r="Q564" s="12">
        <v>0</v>
      </c>
      <c r="R564" s="4" t="s">
        <v>16</v>
      </c>
      <c r="S564" s="4" t="s">
        <v>16</v>
      </c>
      <c r="T564" s="4" t="s">
        <v>16</v>
      </c>
    </row>
    <row r="565" spans="1:20" ht="11.1" customHeight="1" x14ac:dyDescent="0.2">
      <c r="A565" s="3" t="s">
        <v>1051</v>
      </c>
      <c r="B565" s="3" t="s">
        <v>1347</v>
      </c>
      <c r="C565" s="3" t="s">
        <v>1348</v>
      </c>
      <c r="D565" s="3" t="s">
        <v>280</v>
      </c>
      <c r="E565" s="3" t="s">
        <v>281</v>
      </c>
      <c r="F565" s="3" t="s">
        <v>195</v>
      </c>
      <c r="G565" s="16" t="s">
        <v>1536</v>
      </c>
      <c r="H565" s="3" t="s">
        <v>1316</v>
      </c>
      <c r="I565" s="3" t="s">
        <v>334</v>
      </c>
      <c r="J565" s="3" t="s">
        <v>1349</v>
      </c>
      <c r="K565" s="12">
        <v>75000</v>
      </c>
      <c r="L565" s="12">
        <v>0</v>
      </c>
      <c r="M565" s="12">
        <v>0</v>
      </c>
      <c r="N565" s="12">
        <v>0</v>
      </c>
      <c r="O565" s="12">
        <v>0</v>
      </c>
      <c r="P565" s="12">
        <v>0</v>
      </c>
      <c r="Q565" s="12">
        <v>0</v>
      </c>
      <c r="R565" s="4" t="s">
        <v>16</v>
      </c>
      <c r="S565" s="4" t="s">
        <v>16</v>
      </c>
      <c r="T565" s="4" t="s">
        <v>16</v>
      </c>
    </row>
    <row r="566" spans="1:20" ht="11.1" customHeight="1" x14ac:dyDescent="0.2">
      <c r="A566" s="3" t="s">
        <v>1051</v>
      </c>
      <c r="B566" s="3" t="s">
        <v>1350</v>
      </c>
      <c r="C566" s="3" t="s">
        <v>1351</v>
      </c>
      <c r="D566" s="3" t="s">
        <v>280</v>
      </c>
      <c r="E566" s="3" t="s">
        <v>281</v>
      </c>
      <c r="F566" s="3" t="s">
        <v>195</v>
      </c>
      <c r="G566" s="16" t="s">
        <v>1536</v>
      </c>
      <c r="H566" s="3" t="s">
        <v>1316</v>
      </c>
      <c r="I566" s="3" t="s">
        <v>334</v>
      </c>
      <c r="J566" s="3" t="s">
        <v>1352</v>
      </c>
      <c r="K566" s="12">
        <v>129988.75</v>
      </c>
      <c r="L566" s="12">
        <v>406.25</v>
      </c>
      <c r="M566" s="12">
        <v>17082.5</v>
      </c>
      <c r="N566" s="12">
        <v>0</v>
      </c>
      <c r="O566" s="12">
        <v>0</v>
      </c>
      <c r="P566" s="12">
        <v>0</v>
      </c>
      <c r="Q566" s="12">
        <v>2280.84</v>
      </c>
      <c r="R566" s="4" t="s">
        <v>16</v>
      </c>
      <c r="S566" s="4" t="s">
        <v>16</v>
      </c>
      <c r="T566" s="4" t="s">
        <v>16</v>
      </c>
    </row>
    <row r="567" spans="1:20" ht="11.1" customHeight="1" x14ac:dyDescent="0.2">
      <c r="A567" s="3" t="s">
        <v>1051</v>
      </c>
      <c r="B567" s="3" t="s">
        <v>1353</v>
      </c>
      <c r="C567" s="3" t="s">
        <v>1354</v>
      </c>
      <c r="D567" s="3" t="s">
        <v>280</v>
      </c>
      <c r="E567" s="3" t="s">
        <v>281</v>
      </c>
      <c r="F567" s="3" t="s">
        <v>195</v>
      </c>
      <c r="G567" s="16" t="s">
        <v>1536</v>
      </c>
      <c r="H567" s="3" t="s">
        <v>1316</v>
      </c>
      <c r="I567" s="3" t="s">
        <v>334</v>
      </c>
      <c r="J567" s="3" t="s">
        <v>1355</v>
      </c>
      <c r="K567" s="12">
        <v>339978.23</v>
      </c>
      <c r="L567" s="12">
        <v>0</v>
      </c>
      <c r="M567" s="12">
        <v>39978.230000000003</v>
      </c>
      <c r="N567" s="12">
        <v>282</v>
      </c>
      <c r="O567" s="12">
        <v>0</v>
      </c>
      <c r="P567" s="12">
        <v>0</v>
      </c>
      <c r="Q567" s="12">
        <v>0</v>
      </c>
      <c r="R567" s="4" t="s">
        <v>16</v>
      </c>
      <c r="S567" s="4" t="s">
        <v>16</v>
      </c>
      <c r="T567" s="4" t="s">
        <v>16</v>
      </c>
    </row>
    <row r="568" spans="1:20" ht="11.1" customHeight="1" x14ac:dyDescent="0.2">
      <c r="A568" s="3" t="s">
        <v>1051</v>
      </c>
      <c r="B568" s="3" t="s">
        <v>1356</v>
      </c>
      <c r="C568" s="3" t="s">
        <v>1357</v>
      </c>
      <c r="D568" s="3" t="s">
        <v>280</v>
      </c>
      <c r="E568" s="3" t="s">
        <v>281</v>
      </c>
      <c r="F568" s="3" t="s">
        <v>195</v>
      </c>
      <c r="G568" s="16" t="s">
        <v>1536</v>
      </c>
      <c r="H568" s="3" t="s">
        <v>1316</v>
      </c>
      <c r="I568" s="3" t="s">
        <v>334</v>
      </c>
      <c r="J568" s="3" t="s">
        <v>1358</v>
      </c>
      <c r="K568" s="12">
        <v>15893.53</v>
      </c>
      <c r="L568" s="12">
        <v>0</v>
      </c>
      <c r="M568" s="12">
        <v>15893.52</v>
      </c>
      <c r="N568" s="12">
        <v>0</v>
      </c>
      <c r="O568" s="12">
        <v>0</v>
      </c>
      <c r="P568" s="12">
        <v>0</v>
      </c>
      <c r="Q568" s="12">
        <v>0</v>
      </c>
      <c r="R568" s="4" t="s">
        <v>16</v>
      </c>
      <c r="S568" s="4" t="s">
        <v>16</v>
      </c>
      <c r="T568" s="4" t="s">
        <v>16</v>
      </c>
    </row>
    <row r="569" spans="1:20" ht="11.1" customHeight="1" x14ac:dyDescent="0.2">
      <c r="A569" s="3" t="s">
        <v>1051</v>
      </c>
      <c r="B569" s="3" t="s">
        <v>1359</v>
      </c>
      <c r="C569" s="3" t="s">
        <v>1360</v>
      </c>
      <c r="D569" s="3" t="s">
        <v>280</v>
      </c>
      <c r="E569" s="3" t="s">
        <v>281</v>
      </c>
      <c r="F569" s="3" t="s">
        <v>195</v>
      </c>
      <c r="G569" s="16" t="s">
        <v>1536</v>
      </c>
      <c r="H569" s="3" t="s">
        <v>1316</v>
      </c>
      <c r="I569" s="3" t="s">
        <v>334</v>
      </c>
      <c r="J569" s="3" t="s">
        <v>1361</v>
      </c>
      <c r="K569" s="12">
        <v>32300</v>
      </c>
      <c r="L569" s="12">
        <v>0</v>
      </c>
      <c r="M569" s="12">
        <v>7091</v>
      </c>
      <c r="N569" s="12">
        <v>0</v>
      </c>
      <c r="O569" s="12">
        <v>0</v>
      </c>
      <c r="P569" s="12">
        <v>0</v>
      </c>
      <c r="Q569" s="12">
        <v>0</v>
      </c>
      <c r="R569" s="4" t="s">
        <v>16</v>
      </c>
      <c r="S569" s="4" t="s">
        <v>16</v>
      </c>
      <c r="T569" s="4" t="s">
        <v>16</v>
      </c>
    </row>
    <row r="570" spans="1:20" ht="11.1" customHeight="1" x14ac:dyDescent="0.2">
      <c r="A570" s="3" t="s">
        <v>1051</v>
      </c>
      <c r="B570" s="3" t="s">
        <v>1362</v>
      </c>
      <c r="C570" s="3" t="s">
        <v>1363</v>
      </c>
      <c r="D570" s="3" t="s">
        <v>280</v>
      </c>
      <c r="E570" s="3" t="s">
        <v>281</v>
      </c>
      <c r="F570" s="3" t="s">
        <v>214</v>
      </c>
      <c r="G570" s="16" t="s">
        <v>1539</v>
      </c>
      <c r="H570" s="3" t="s">
        <v>902</v>
      </c>
      <c r="I570" s="3" t="s">
        <v>303</v>
      </c>
      <c r="J570" s="3" t="s">
        <v>903</v>
      </c>
      <c r="K570" s="12">
        <v>112149</v>
      </c>
      <c r="L570" s="12">
        <v>0</v>
      </c>
      <c r="M570" s="12">
        <v>0</v>
      </c>
      <c r="N570" s="12">
        <v>0</v>
      </c>
      <c r="O570" s="12">
        <v>107515</v>
      </c>
      <c r="P570" s="12">
        <v>0</v>
      </c>
      <c r="Q570" s="12">
        <v>104541</v>
      </c>
      <c r="R570" s="4" t="s">
        <v>16</v>
      </c>
      <c r="S570" s="4" t="s">
        <v>16</v>
      </c>
      <c r="T570" s="4" t="s">
        <v>16</v>
      </c>
    </row>
    <row r="571" spans="1:20" ht="11.1" customHeight="1" x14ac:dyDescent="0.2">
      <c r="A571" s="3" t="s">
        <v>1051</v>
      </c>
      <c r="B571" s="3" t="s">
        <v>1364</v>
      </c>
      <c r="C571" s="3" t="s">
        <v>1365</v>
      </c>
      <c r="D571" s="3" t="s">
        <v>280</v>
      </c>
      <c r="E571" s="3" t="s">
        <v>281</v>
      </c>
      <c r="F571" s="3" t="s">
        <v>214</v>
      </c>
      <c r="G571" s="16" t="s">
        <v>1539</v>
      </c>
      <c r="H571" s="3" t="s">
        <v>902</v>
      </c>
      <c r="I571" s="3" t="s">
        <v>303</v>
      </c>
      <c r="J571" s="3" t="s">
        <v>906</v>
      </c>
      <c r="K571" s="12">
        <v>0</v>
      </c>
      <c r="L571" s="12">
        <v>0</v>
      </c>
      <c r="M571" s="12">
        <v>0</v>
      </c>
      <c r="N571" s="12">
        <v>0</v>
      </c>
      <c r="O571" s="12">
        <v>-4042</v>
      </c>
      <c r="P571" s="12">
        <v>0</v>
      </c>
      <c r="Q571" s="12">
        <v>38344</v>
      </c>
      <c r="R571" s="4" t="s">
        <v>16</v>
      </c>
      <c r="S571" s="4" t="s">
        <v>16</v>
      </c>
      <c r="T571" s="4" t="s">
        <v>16</v>
      </c>
    </row>
    <row r="572" spans="1:20" ht="11.1" customHeight="1" x14ac:dyDescent="0.2">
      <c r="A572" s="3" t="s">
        <v>1051</v>
      </c>
      <c r="B572" s="3" t="s">
        <v>1366</v>
      </c>
      <c r="C572" s="3" t="s">
        <v>911</v>
      </c>
      <c r="D572" s="3" t="s">
        <v>280</v>
      </c>
      <c r="E572" s="3" t="s">
        <v>281</v>
      </c>
      <c r="F572" s="3" t="s">
        <v>214</v>
      </c>
      <c r="G572" s="16" t="s">
        <v>1539</v>
      </c>
      <c r="H572" s="3" t="s">
        <v>912</v>
      </c>
      <c r="I572" s="3" t="s">
        <v>303</v>
      </c>
      <c r="J572" s="3" t="s">
        <v>913</v>
      </c>
      <c r="K572" s="12">
        <v>22750</v>
      </c>
      <c r="L572" s="12">
        <v>22750</v>
      </c>
      <c r="M572" s="12">
        <v>0</v>
      </c>
      <c r="N572" s="12">
        <v>22808</v>
      </c>
      <c r="O572" s="12">
        <v>22808</v>
      </c>
      <c r="P572" s="12">
        <v>21782</v>
      </c>
      <c r="Q572" s="12">
        <v>21782</v>
      </c>
      <c r="R572" s="4" t="s">
        <v>16</v>
      </c>
      <c r="S572" s="4" t="s">
        <v>16</v>
      </c>
      <c r="T572" s="4" t="s">
        <v>16</v>
      </c>
    </row>
    <row r="573" spans="1:20" ht="11.1" customHeight="1" x14ac:dyDescent="0.2">
      <c r="A573" s="3" t="s">
        <v>1051</v>
      </c>
      <c r="B573" s="3" t="s">
        <v>1367</v>
      </c>
      <c r="C573" s="3" t="s">
        <v>918</v>
      </c>
      <c r="D573" s="3" t="s">
        <v>280</v>
      </c>
      <c r="E573" s="3" t="s">
        <v>281</v>
      </c>
      <c r="F573" s="3" t="s">
        <v>214</v>
      </c>
      <c r="G573" s="16" t="s">
        <v>1539</v>
      </c>
      <c r="H573" s="3" t="s">
        <v>919</v>
      </c>
      <c r="I573" s="3" t="s">
        <v>303</v>
      </c>
      <c r="J573" s="3" t="s">
        <v>920</v>
      </c>
      <c r="K573" s="12">
        <v>133680</v>
      </c>
      <c r="L573" s="12">
        <v>33418.410000000003</v>
      </c>
      <c r="M573" s="12">
        <v>0</v>
      </c>
      <c r="N573" s="12">
        <v>32960.699999999997</v>
      </c>
      <c r="O573" s="12">
        <v>124865.52</v>
      </c>
      <c r="P573" s="12">
        <v>45755.19</v>
      </c>
      <c r="Q573" s="12">
        <v>182095.35999999999</v>
      </c>
      <c r="R573" s="4" t="s">
        <v>16</v>
      </c>
      <c r="S573" s="4" t="s">
        <v>16</v>
      </c>
      <c r="T573" s="4" t="s">
        <v>16</v>
      </c>
    </row>
    <row r="574" spans="1:20" ht="11.1" customHeight="1" x14ac:dyDescent="0.2">
      <c r="A574" s="3" t="s">
        <v>1051</v>
      </c>
      <c r="B574" s="3" t="s">
        <v>1368</v>
      </c>
      <c r="C574" s="3" t="s">
        <v>1369</v>
      </c>
      <c r="D574" s="3" t="s">
        <v>280</v>
      </c>
      <c r="E574" s="3" t="s">
        <v>281</v>
      </c>
      <c r="F574" s="3" t="s">
        <v>214</v>
      </c>
      <c r="G574" s="16" t="s">
        <v>1539</v>
      </c>
      <c r="H574" s="3" t="s">
        <v>919</v>
      </c>
      <c r="I574" s="3" t="s">
        <v>303</v>
      </c>
      <c r="J574" s="3" t="s">
        <v>923</v>
      </c>
      <c r="K574" s="12">
        <v>0</v>
      </c>
      <c r="L574" s="12">
        <v>0</v>
      </c>
      <c r="M574" s="12">
        <v>0</v>
      </c>
      <c r="N574" s="12">
        <v>3488.64</v>
      </c>
      <c r="O574" s="12">
        <v>1744.32</v>
      </c>
      <c r="P574" s="12">
        <v>4781.13</v>
      </c>
      <c r="Q574" s="12">
        <v>19124.52</v>
      </c>
      <c r="R574" s="4" t="s">
        <v>16</v>
      </c>
      <c r="S574" s="4" t="s">
        <v>16</v>
      </c>
      <c r="T574" s="4" t="s">
        <v>16</v>
      </c>
    </row>
    <row r="575" spans="1:20" ht="11.1" customHeight="1" x14ac:dyDescent="0.2">
      <c r="A575" s="3" t="s">
        <v>1051</v>
      </c>
      <c r="B575" s="3" t="s">
        <v>1370</v>
      </c>
      <c r="C575" s="3" t="s">
        <v>925</v>
      </c>
      <c r="D575" s="3" t="s">
        <v>280</v>
      </c>
      <c r="E575" s="3" t="s">
        <v>281</v>
      </c>
      <c r="F575" s="3" t="s">
        <v>214</v>
      </c>
      <c r="G575" s="16" t="s">
        <v>1539</v>
      </c>
      <c r="H575" s="3" t="s">
        <v>926</v>
      </c>
      <c r="I575" s="3" t="s">
        <v>303</v>
      </c>
      <c r="J575" s="3" t="s">
        <v>920</v>
      </c>
      <c r="K575" s="12">
        <v>10500</v>
      </c>
      <c r="L575" s="12">
        <v>2613.5100000000002</v>
      </c>
      <c r="M575" s="12">
        <v>0</v>
      </c>
      <c r="N575" s="12">
        <v>2772.66</v>
      </c>
      <c r="O575" s="12">
        <v>11090.64</v>
      </c>
      <c r="P575" s="12">
        <v>2307.12</v>
      </c>
      <c r="Q575" s="12">
        <v>9228.48</v>
      </c>
      <c r="R575" s="4" t="s">
        <v>16</v>
      </c>
      <c r="S575" s="4" t="s">
        <v>16</v>
      </c>
      <c r="T575" s="4" t="s">
        <v>16</v>
      </c>
    </row>
    <row r="576" spans="1:20" ht="11.1" customHeight="1" x14ac:dyDescent="0.2">
      <c r="A576" s="3" t="s">
        <v>1051</v>
      </c>
      <c r="B576" s="3" t="s">
        <v>1371</v>
      </c>
      <c r="C576" s="3" t="s">
        <v>1372</v>
      </c>
      <c r="D576" s="3" t="s">
        <v>280</v>
      </c>
      <c r="E576" s="3" t="s">
        <v>281</v>
      </c>
      <c r="F576" s="3" t="s">
        <v>214</v>
      </c>
      <c r="G576" s="16" t="s">
        <v>1539</v>
      </c>
      <c r="H576" s="3" t="s">
        <v>931</v>
      </c>
      <c r="I576" s="3" t="s">
        <v>303</v>
      </c>
      <c r="J576" s="3" t="s">
        <v>920</v>
      </c>
      <c r="K576" s="12">
        <v>5460</v>
      </c>
      <c r="L576" s="12">
        <v>0</v>
      </c>
      <c r="M576" s="12">
        <v>0</v>
      </c>
      <c r="N576" s="12">
        <v>0</v>
      </c>
      <c r="O576" s="12">
        <v>6244.17</v>
      </c>
      <c r="P576" s="12">
        <v>0</v>
      </c>
      <c r="Q576" s="12">
        <v>7606.67</v>
      </c>
      <c r="R576" s="4" t="s">
        <v>16</v>
      </c>
      <c r="S576" s="4" t="s">
        <v>16</v>
      </c>
      <c r="T576" s="4" t="s">
        <v>16</v>
      </c>
    </row>
    <row r="577" spans="1:20" ht="11.1" customHeight="1" x14ac:dyDescent="0.2">
      <c r="A577" s="3" t="s">
        <v>1051</v>
      </c>
      <c r="B577" s="3" t="s">
        <v>1373</v>
      </c>
      <c r="C577" s="3" t="s">
        <v>1374</v>
      </c>
      <c r="D577" s="3" t="s">
        <v>280</v>
      </c>
      <c r="E577" s="3" t="s">
        <v>281</v>
      </c>
      <c r="F577" s="3" t="s">
        <v>214</v>
      </c>
      <c r="G577" s="16" t="s">
        <v>1539</v>
      </c>
      <c r="H577" s="3" t="s">
        <v>931</v>
      </c>
      <c r="I577" s="3" t="s">
        <v>303</v>
      </c>
      <c r="J577" s="3" t="s">
        <v>304</v>
      </c>
      <c r="K577" s="12">
        <v>417</v>
      </c>
      <c r="L577" s="12">
        <v>0</v>
      </c>
      <c r="M577" s="12">
        <v>0</v>
      </c>
      <c r="N577" s="12">
        <v>0</v>
      </c>
      <c r="O577" s="12">
        <v>477.16</v>
      </c>
      <c r="P577" s="12">
        <v>0</v>
      </c>
      <c r="Q577" s="12">
        <v>581.91</v>
      </c>
      <c r="R577" s="4" t="s">
        <v>16</v>
      </c>
      <c r="S577" s="4" t="s">
        <v>16</v>
      </c>
      <c r="T577" s="4" t="s">
        <v>16</v>
      </c>
    </row>
    <row r="578" spans="1:20" ht="11.1" customHeight="1" x14ac:dyDescent="0.2">
      <c r="A578" s="3" t="s">
        <v>1051</v>
      </c>
      <c r="B578" s="3" t="s">
        <v>1375</v>
      </c>
      <c r="C578" s="3" t="s">
        <v>1376</v>
      </c>
      <c r="D578" s="3" t="s">
        <v>280</v>
      </c>
      <c r="E578" s="3" t="s">
        <v>281</v>
      </c>
      <c r="F578" s="3" t="s">
        <v>214</v>
      </c>
      <c r="G578" s="16" t="s">
        <v>1539</v>
      </c>
      <c r="H578" s="3" t="s">
        <v>938</v>
      </c>
      <c r="I578" s="3" t="s">
        <v>303</v>
      </c>
      <c r="J578" s="3" t="s">
        <v>920</v>
      </c>
      <c r="K578" s="12">
        <v>0</v>
      </c>
      <c r="L578" s="12">
        <v>0</v>
      </c>
      <c r="M578" s="12">
        <v>0</v>
      </c>
      <c r="N578" s="12">
        <v>0</v>
      </c>
      <c r="O578" s="12">
        <v>-2137.79</v>
      </c>
      <c r="P578" s="12">
        <v>10600</v>
      </c>
      <c r="Q578" s="12">
        <v>10600</v>
      </c>
      <c r="R578" s="4" t="s">
        <v>16</v>
      </c>
      <c r="S578" s="4" t="s">
        <v>16</v>
      </c>
      <c r="T578" s="4" t="s">
        <v>16</v>
      </c>
    </row>
    <row r="579" spans="1:20" ht="11.1" customHeight="1" x14ac:dyDescent="0.2">
      <c r="A579" s="3" t="s">
        <v>1051</v>
      </c>
      <c r="B579" s="3" t="s">
        <v>1377</v>
      </c>
      <c r="C579" s="3" t="s">
        <v>1378</v>
      </c>
      <c r="D579" s="3" t="s">
        <v>280</v>
      </c>
      <c r="E579" s="3" t="s">
        <v>281</v>
      </c>
      <c r="F579" s="3" t="s">
        <v>214</v>
      </c>
      <c r="G579" s="16" t="s">
        <v>1539</v>
      </c>
      <c r="H579" s="3" t="s">
        <v>943</v>
      </c>
      <c r="I579" s="3" t="s">
        <v>303</v>
      </c>
      <c r="J579" s="3" t="s">
        <v>920</v>
      </c>
      <c r="K579" s="12">
        <v>57000</v>
      </c>
      <c r="L579" s="12">
        <v>36750</v>
      </c>
      <c r="M579" s="12">
        <v>0</v>
      </c>
      <c r="N579" s="12">
        <v>40500</v>
      </c>
      <c r="O579" s="12">
        <v>57000</v>
      </c>
      <c r="P579" s="12">
        <v>0</v>
      </c>
      <c r="Q579" s="12">
        <v>0</v>
      </c>
      <c r="R579" s="4" t="s">
        <v>16</v>
      </c>
      <c r="S579" s="4" t="s">
        <v>16</v>
      </c>
      <c r="T579" s="4" t="s">
        <v>16</v>
      </c>
    </row>
    <row r="580" spans="1:20" ht="11.1" customHeight="1" x14ac:dyDescent="0.2">
      <c r="A580" s="3" t="s">
        <v>1051</v>
      </c>
      <c r="B580" s="3" t="s">
        <v>1379</v>
      </c>
      <c r="C580" s="3" t="s">
        <v>947</v>
      </c>
      <c r="D580" s="3" t="s">
        <v>280</v>
      </c>
      <c r="E580" s="3" t="s">
        <v>281</v>
      </c>
      <c r="F580" s="3" t="s">
        <v>214</v>
      </c>
      <c r="G580" s="16" t="s">
        <v>1539</v>
      </c>
      <c r="H580" s="3" t="s">
        <v>948</v>
      </c>
      <c r="I580" s="3" t="s">
        <v>303</v>
      </c>
      <c r="J580" s="3" t="s">
        <v>913</v>
      </c>
      <c r="K580" s="12">
        <v>625</v>
      </c>
      <c r="L580" s="12">
        <v>178.64</v>
      </c>
      <c r="M580" s="12">
        <v>0</v>
      </c>
      <c r="N580" s="12">
        <v>176</v>
      </c>
      <c r="O580" s="12">
        <v>197.51</v>
      </c>
      <c r="P580" s="12">
        <v>85</v>
      </c>
      <c r="Q580" s="12">
        <v>534.86</v>
      </c>
      <c r="R580" s="4" t="s">
        <v>16</v>
      </c>
      <c r="S580" s="4" t="s">
        <v>16</v>
      </c>
      <c r="T580" s="4" t="s">
        <v>16</v>
      </c>
    </row>
    <row r="581" spans="1:20" ht="11.1" customHeight="1" x14ac:dyDescent="0.2">
      <c r="A581" s="3" t="s">
        <v>1051</v>
      </c>
      <c r="B581" s="3" t="s">
        <v>1380</v>
      </c>
      <c r="C581" s="3" t="s">
        <v>1381</v>
      </c>
      <c r="D581" s="3" t="s">
        <v>280</v>
      </c>
      <c r="E581" s="3" t="s">
        <v>281</v>
      </c>
      <c r="F581" s="3" t="s">
        <v>214</v>
      </c>
      <c r="G581" s="16" t="s">
        <v>1539</v>
      </c>
      <c r="H581" s="3" t="s">
        <v>954</v>
      </c>
      <c r="I581" s="3" t="s">
        <v>303</v>
      </c>
      <c r="J581" s="3" t="s">
        <v>920</v>
      </c>
      <c r="K581" s="12">
        <v>0</v>
      </c>
      <c r="L581" s="12">
        <v>0</v>
      </c>
      <c r="M581" s="12">
        <v>0</v>
      </c>
      <c r="N581" s="12">
        <v>0</v>
      </c>
      <c r="O581" s="12">
        <v>3452</v>
      </c>
      <c r="P581" s="12">
        <v>0</v>
      </c>
      <c r="Q581" s="12">
        <v>4841</v>
      </c>
      <c r="R581" s="4" t="s">
        <v>16</v>
      </c>
      <c r="S581" s="4" t="s">
        <v>16</v>
      </c>
      <c r="T581" s="4" t="s">
        <v>16</v>
      </c>
    </row>
    <row r="582" spans="1:20" ht="11.1" customHeight="1" x14ac:dyDescent="0.2">
      <c r="A582" s="3" t="s">
        <v>1051</v>
      </c>
      <c r="B582" s="3" t="s">
        <v>1382</v>
      </c>
      <c r="C582" s="3" t="s">
        <v>953</v>
      </c>
      <c r="D582" s="3" t="s">
        <v>280</v>
      </c>
      <c r="E582" s="3" t="s">
        <v>281</v>
      </c>
      <c r="F582" s="3" t="s">
        <v>214</v>
      </c>
      <c r="G582" s="16" t="s">
        <v>1539</v>
      </c>
      <c r="H582" s="3" t="s">
        <v>954</v>
      </c>
      <c r="I582" s="3" t="s">
        <v>303</v>
      </c>
      <c r="J582" s="3" t="s">
        <v>304</v>
      </c>
      <c r="K582" s="12">
        <v>199</v>
      </c>
      <c r="L582" s="12">
        <v>0</v>
      </c>
      <c r="M582" s="12">
        <v>0</v>
      </c>
      <c r="N582" s="12">
        <v>0</v>
      </c>
      <c r="O582" s="12">
        <v>302.23</v>
      </c>
      <c r="P582" s="12">
        <v>0</v>
      </c>
      <c r="Q582" s="12">
        <v>187.56</v>
      </c>
      <c r="R582" s="4" t="s">
        <v>16</v>
      </c>
      <c r="S582" s="4" t="s">
        <v>16</v>
      </c>
      <c r="T582" s="4" t="s">
        <v>16</v>
      </c>
    </row>
    <row r="583" spans="1:20" ht="11.1" customHeight="1" x14ac:dyDescent="0.2">
      <c r="A583" s="3" t="s">
        <v>1051</v>
      </c>
      <c r="B583" s="3" t="s">
        <v>1383</v>
      </c>
      <c r="C583" s="3" t="s">
        <v>1384</v>
      </c>
      <c r="D583" s="3" t="s">
        <v>280</v>
      </c>
      <c r="E583" s="3" t="s">
        <v>281</v>
      </c>
      <c r="F583" s="3" t="s">
        <v>214</v>
      </c>
      <c r="G583" s="16" t="s">
        <v>1539</v>
      </c>
      <c r="H583" s="3" t="s">
        <v>954</v>
      </c>
      <c r="I583" s="3" t="s">
        <v>303</v>
      </c>
      <c r="J583" s="3" t="s">
        <v>913</v>
      </c>
      <c r="K583" s="12">
        <v>2600</v>
      </c>
      <c r="L583" s="12">
        <v>0</v>
      </c>
      <c r="M583" s="12">
        <v>0</v>
      </c>
      <c r="N583" s="12">
        <v>0</v>
      </c>
      <c r="O583" s="12">
        <v>3950.75</v>
      </c>
      <c r="P583" s="12">
        <v>0</v>
      </c>
      <c r="Q583" s="12">
        <v>2451.98</v>
      </c>
      <c r="R583" s="4" t="s">
        <v>16</v>
      </c>
      <c r="S583" s="4" t="s">
        <v>16</v>
      </c>
      <c r="T583" s="4" t="s">
        <v>16</v>
      </c>
    </row>
    <row r="584" spans="1:20" ht="11.1" customHeight="1" x14ac:dyDescent="0.2">
      <c r="A584" s="3" t="s">
        <v>1051</v>
      </c>
      <c r="B584" s="3" t="s">
        <v>1385</v>
      </c>
      <c r="C584" s="3" t="s">
        <v>1386</v>
      </c>
      <c r="D584" s="3" t="s">
        <v>280</v>
      </c>
      <c r="E584" s="3" t="s">
        <v>281</v>
      </c>
      <c r="F584" s="3" t="s">
        <v>214</v>
      </c>
      <c r="G584" s="16" t="s">
        <v>1539</v>
      </c>
      <c r="H584" s="3" t="s">
        <v>954</v>
      </c>
      <c r="I584" s="3" t="s">
        <v>303</v>
      </c>
      <c r="J584" s="3" t="s">
        <v>959</v>
      </c>
      <c r="K584" s="12">
        <v>0</v>
      </c>
      <c r="L584" s="12">
        <v>0</v>
      </c>
      <c r="M584" s="12">
        <v>0</v>
      </c>
      <c r="N584" s="12">
        <v>0</v>
      </c>
      <c r="O584" s="12">
        <v>0</v>
      </c>
      <c r="P584" s="12">
        <v>0</v>
      </c>
      <c r="Q584" s="12">
        <v>0</v>
      </c>
      <c r="R584" s="4" t="s">
        <v>16</v>
      </c>
      <c r="S584" s="4" t="s">
        <v>16</v>
      </c>
      <c r="T584" s="4" t="s">
        <v>16</v>
      </c>
    </row>
    <row r="585" spans="1:20" ht="11.1" customHeight="1" x14ac:dyDescent="0.2">
      <c r="A585" s="3" t="s">
        <v>1051</v>
      </c>
      <c r="B585" s="3" t="s">
        <v>1387</v>
      </c>
      <c r="C585" s="3" t="s">
        <v>1388</v>
      </c>
      <c r="D585" s="3" t="s">
        <v>280</v>
      </c>
      <c r="E585" s="3" t="s">
        <v>281</v>
      </c>
      <c r="F585" s="3" t="s">
        <v>214</v>
      </c>
      <c r="G585" s="16" t="s">
        <v>1539</v>
      </c>
      <c r="H585" s="3" t="s">
        <v>954</v>
      </c>
      <c r="I585" s="3" t="s">
        <v>303</v>
      </c>
      <c r="J585" s="3" t="s">
        <v>1389</v>
      </c>
      <c r="K585" s="12">
        <v>0</v>
      </c>
      <c r="L585" s="12">
        <v>0</v>
      </c>
      <c r="M585" s="12">
        <v>0</v>
      </c>
      <c r="N585" s="12">
        <v>0</v>
      </c>
      <c r="O585" s="12">
        <v>809526</v>
      </c>
      <c r="P585" s="12">
        <v>0</v>
      </c>
      <c r="Q585" s="12">
        <v>31682</v>
      </c>
      <c r="R585" s="4" t="s">
        <v>16</v>
      </c>
      <c r="S585" s="4" t="s">
        <v>16</v>
      </c>
      <c r="T585" s="4" t="s">
        <v>16</v>
      </c>
    </row>
    <row r="586" spans="1:20" ht="11.1" customHeight="1" x14ac:dyDescent="0.2">
      <c r="A586" s="3" t="s">
        <v>1051</v>
      </c>
      <c r="B586" s="3" t="s">
        <v>1390</v>
      </c>
      <c r="C586" s="3" t="s">
        <v>961</v>
      </c>
      <c r="D586" s="3" t="s">
        <v>280</v>
      </c>
      <c r="E586" s="3" t="s">
        <v>281</v>
      </c>
      <c r="F586" s="3" t="s">
        <v>214</v>
      </c>
      <c r="G586" s="16" t="s">
        <v>1542</v>
      </c>
      <c r="H586" s="3" t="s">
        <v>962</v>
      </c>
      <c r="I586" s="3" t="s">
        <v>963</v>
      </c>
      <c r="J586" s="3" t="s">
        <v>964</v>
      </c>
      <c r="K586" s="12">
        <v>356400</v>
      </c>
      <c r="L586" s="12">
        <v>0</v>
      </c>
      <c r="M586" s="12">
        <v>0</v>
      </c>
      <c r="N586" s="12">
        <v>0</v>
      </c>
      <c r="O586" s="12">
        <v>0</v>
      </c>
      <c r="P586" s="12">
        <v>0</v>
      </c>
      <c r="Q586" s="12">
        <v>0</v>
      </c>
      <c r="R586" s="4" t="s">
        <v>16</v>
      </c>
      <c r="S586" s="4" t="s">
        <v>16</v>
      </c>
      <c r="T586" s="4" t="s">
        <v>16</v>
      </c>
    </row>
    <row r="587" spans="1:20" ht="11.1" customHeight="1" x14ac:dyDescent="0.2">
      <c r="A587" s="3" t="s">
        <v>1051</v>
      </c>
      <c r="B587" s="3" t="s">
        <v>1391</v>
      </c>
      <c r="C587" s="3" t="s">
        <v>966</v>
      </c>
      <c r="D587" s="3" t="s">
        <v>280</v>
      </c>
      <c r="E587" s="3" t="s">
        <v>281</v>
      </c>
      <c r="F587" s="3" t="s">
        <v>214</v>
      </c>
      <c r="G587" s="16" t="s">
        <v>1542</v>
      </c>
      <c r="H587" s="3" t="s">
        <v>962</v>
      </c>
      <c r="I587" s="3" t="s">
        <v>967</v>
      </c>
      <c r="J587" s="3" t="s">
        <v>968</v>
      </c>
      <c r="K587" s="12">
        <v>150356</v>
      </c>
      <c r="L587" s="12">
        <v>0</v>
      </c>
      <c r="M587" s="12">
        <v>0</v>
      </c>
      <c r="N587" s="12">
        <v>0</v>
      </c>
      <c r="O587" s="12">
        <v>159875.51</v>
      </c>
      <c r="P587" s="12">
        <v>0</v>
      </c>
      <c r="Q587" s="12">
        <v>175654.44</v>
      </c>
      <c r="R587" s="4" t="s">
        <v>16</v>
      </c>
      <c r="S587" s="4" t="s">
        <v>16</v>
      </c>
      <c r="T587" s="4" t="s">
        <v>16</v>
      </c>
    </row>
    <row r="588" spans="1:20" ht="11.1" customHeight="1" x14ac:dyDescent="0.2">
      <c r="A588" s="3" t="s">
        <v>1051</v>
      </c>
      <c r="B588" s="3" t="s">
        <v>1392</v>
      </c>
      <c r="C588" s="3" t="s">
        <v>1393</v>
      </c>
      <c r="D588" s="3" t="s">
        <v>280</v>
      </c>
      <c r="E588" s="3" t="s">
        <v>281</v>
      </c>
      <c r="F588" s="3" t="s">
        <v>214</v>
      </c>
      <c r="G588" s="16" t="s">
        <v>1540</v>
      </c>
      <c r="H588" s="3" t="s">
        <v>971</v>
      </c>
      <c r="I588" s="3" t="s">
        <v>972</v>
      </c>
      <c r="J588" s="3" t="s">
        <v>976</v>
      </c>
      <c r="K588" s="12">
        <v>400000</v>
      </c>
      <c r="L588" s="12">
        <v>100000</v>
      </c>
      <c r="M588" s="12">
        <v>0</v>
      </c>
      <c r="N588" s="12">
        <v>100000</v>
      </c>
      <c r="O588" s="12">
        <v>400000</v>
      </c>
      <c r="P588" s="12">
        <v>100000</v>
      </c>
      <c r="Q588" s="12">
        <v>400000</v>
      </c>
      <c r="R588" s="4" t="s">
        <v>16</v>
      </c>
      <c r="S588" s="4" t="s">
        <v>16</v>
      </c>
      <c r="T588" s="4" t="s">
        <v>16</v>
      </c>
    </row>
    <row r="589" spans="1:20" ht="11.1" customHeight="1" x14ac:dyDescent="0.2">
      <c r="A589" s="3" t="s">
        <v>1051</v>
      </c>
      <c r="B589" s="3" t="s">
        <v>1394</v>
      </c>
      <c r="C589" s="3" t="s">
        <v>1395</v>
      </c>
      <c r="D589" s="3" t="s">
        <v>280</v>
      </c>
      <c r="E589" s="3" t="s">
        <v>281</v>
      </c>
      <c r="F589" s="3" t="s">
        <v>214</v>
      </c>
      <c r="G589" s="16" t="s">
        <v>1540</v>
      </c>
      <c r="H589" s="3" t="s">
        <v>971</v>
      </c>
      <c r="I589" s="3" t="s">
        <v>972</v>
      </c>
      <c r="J589" s="3" t="s">
        <v>1396</v>
      </c>
      <c r="K589" s="12">
        <v>290000</v>
      </c>
      <c r="L589" s="12">
        <v>72500</v>
      </c>
      <c r="M589" s="12">
        <v>0</v>
      </c>
      <c r="N589" s="12">
        <v>72500</v>
      </c>
      <c r="O589" s="12">
        <v>290000</v>
      </c>
      <c r="P589" s="12">
        <v>72500</v>
      </c>
      <c r="Q589" s="12">
        <v>290000</v>
      </c>
      <c r="R589" s="4" t="s">
        <v>16</v>
      </c>
      <c r="S589" s="4" t="s">
        <v>16</v>
      </c>
      <c r="T589" s="4" t="s">
        <v>16</v>
      </c>
    </row>
    <row r="590" spans="1:20" ht="11.1" customHeight="1" x14ac:dyDescent="0.2">
      <c r="A590" s="3" t="s">
        <v>1086</v>
      </c>
      <c r="B590" s="3" t="s">
        <v>1397</v>
      </c>
      <c r="C590" s="3" t="s">
        <v>460</v>
      </c>
      <c r="D590" s="3" t="s">
        <v>280</v>
      </c>
      <c r="E590" s="3" t="s">
        <v>281</v>
      </c>
      <c r="F590" s="3" t="s">
        <v>22</v>
      </c>
      <c r="G590" s="16" t="s">
        <v>1538</v>
      </c>
      <c r="H590" s="3" t="s">
        <v>461</v>
      </c>
      <c r="I590" s="3" t="s">
        <v>287</v>
      </c>
      <c r="J590" s="3" t="s">
        <v>300</v>
      </c>
      <c r="K590" s="12">
        <v>3005</v>
      </c>
      <c r="L590" s="12">
        <v>0</v>
      </c>
      <c r="M590" s="12">
        <v>0</v>
      </c>
      <c r="N590" s="12">
        <v>0</v>
      </c>
      <c r="O590" s="12">
        <v>3000</v>
      </c>
      <c r="P590" s="12">
        <v>0</v>
      </c>
      <c r="Q590" s="12">
        <v>2515</v>
      </c>
      <c r="R590" s="4" t="s">
        <v>16</v>
      </c>
      <c r="S590" s="4" t="s">
        <v>16</v>
      </c>
      <c r="T590" s="4" t="s">
        <v>16</v>
      </c>
    </row>
    <row r="591" spans="1:20" ht="11.1" customHeight="1" x14ac:dyDescent="0.2">
      <c r="A591" s="3" t="s">
        <v>1086</v>
      </c>
      <c r="B591" s="3" t="s">
        <v>1398</v>
      </c>
      <c r="C591" s="3" t="s">
        <v>480</v>
      </c>
      <c r="D591" s="3" t="s">
        <v>280</v>
      </c>
      <c r="E591" s="3" t="s">
        <v>281</v>
      </c>
      <c r="F591" s="3" t="s">
        <v>22</v>
      </c>
      <c r="G591" s="16" t="s">
        <v>1538</v>
      </c>
      <c r="H591" s="3" t="s">
        <v>478</v>
      </c>
      <c r="I591" s="3" t="s">
        <v>287</v>
      </c>
      <c r="J591" s="3" t="s">
        <v>323</v>
      </c>
      <c r="K591" s="12">
        <v>9720</v>
      </c>
      <c r="L591" s="12">
        <v>1240.45</v>
      </c>
      <c r="M591" s="12">
        <v>0</v>
      </c>
      <c r="N591" s="12">
        <v>948.9</v>
      </c>
      <c r="O591" s="12">
        <v>3848.7</v>
      </c>
      <c r="P591" s="12">
        <v>0</v>
      </c>
      <c r="Q591" s="12">
        <v>0</v>
      </c>
      <c r="R591" s="4" t="s">
        <v>16</v>
      </c>
      <c r="S591" s="4" t="s">
        <v>16</v>
      </c>
      <c r="T591" s="4" t="s">
        <v>16</v>
      </c>
    </row>
    <row r="592" spans="1:20" ht="11.1" customHeight="1" x14ac:dyDescent="0.2">
      <c r="A592" s="3" t="s">
        <v>1086</v>
      </c>
      <c r="B592" s="3" t="s">
        <v>1399</v>
      </c>
      <c r="C592" s="3" t="s">
        <v>482</v>
      </c>
      <c r="D592" s="3" t="s">
        <v>280</v>
      </c>
      <c r="E592" s="3" t="s">
        <v>281</v>
      </c>
      <c r="F592" s="3" t="s">
        <v>22</v>
      </c>
      <c r="G592" s="16" t="s">
        <v>1538</v>
      </c>
      <c r="H592" s="3" t="s">
        <v>483</v>
      </c>
      <c r="I592" s="3" t="s">
        <v>287</v>
      </c>
      <c r="J592" s="3" t="s">
        <v>300</v>
      </c>
      <c r="K592" s="12">
        <v>48720</v>
      </c>
      <c r="L592" s="12">
        <v>0</v>
      </c>
      <c r="M592" s="12">
        <v>0</v>
      </c>
      <c r="N592" s="12">
        <v>0</v>
      </c>
      <c r="O592" s="12">
        <v>45612</v>
      </c>
      <c r="P592" s="12">
        <v>0</v>
      </c>
      <c r="Q592" s="12">
        <v>43588</v>
      </c>
      <c r="R592" s="4" t="s">
        <v>16</v>
      </c>
      <c r="S592" s="4" t="s">
        <v>16</v>
      </c>
      <c r="T592" s="4" t="s">
        <v>16</v>
      </c>
    </row>
    <row r="593" spans="1:20" ht="11.1" customHeight="1" x14ac:dyDescent="0.2">
      <c r="A593" s="3" t="s">
        <v>1086</v>
      </c>
      <c r="B593" s="3" t="s">
        <v>1400</v>
      </c>
      <c r="C593" s="3" t="s">
        <v>1247</v>
      </c>
      <c r="D593" s="3" t="s">
        <v>280</v>
      </c>
      <c r="E593" s="3" t="s">
        <v>281</v>
      </c>
      <c r="F593" s="3" t="s">
        <v>22</v>
      </c>
      <c r="G593" s="16" t="s">
        <v>1538</v>
      </c>
      <c r="H593" s="3" t="s">
        <v>1248</v>
      </c>
      <c r="I593" s="3" t="s">
        <v>287</v>
      </c>
      <c r="J593" s="3" t="s">
        <v>733</v>
      </c>
      <c r="K593" s="12">
        <v>166300.56</v>
      </c>
      <c r="L593" s="12">
        <v>41575.25</v>
      </c>
      <c r="M593" s="12">
        <v>0</v>
      </c>
      <c r="N593" s="12">
        <v>38820</v>
      </c>
      <c r="O593" s="12">
        <v>155280</v>
      </c>
      <c r="P593" s="12">
        <v>38727</v>
      </c>
      <c r="Q593" s="12">
        <v>154908</v>
      </c>
      <c r="R593" s="4" t="s">
        <v>16</v>
      </c>
      <c r="S593" s="4" t="s">
        <v>16</v>
      </c>
      <c r="T593" s="4" t="s">
        <v>16</v>
      </c>
    </row>
    <row r="594" spans="1:20" ht="11.1" customHeight="1" x14ac:dyDescent="0.2">
      <c r="A594" s="3" t="s">
        <v>1086</v>
      </c>
      <c r="B594" s="3" t="s">
        <v>1401</v>
      </c>
      <c r="C594" s="3" t="s">
        <v>322</v>
      </c>
      <c r="D594" s="3" t="s">
        <v>280</v>
      </c>
      <c r="E594" s="3" t="s">
        <v>281</v>
      </c>
      <c r="F594" s="3" t="s">
        <v>22</v>
      </c>
      <c r="G594" s="16" t="s">
        <v>1538</v>
      </c>
      <c r="H594" s="3" t="s">
        <v>495</v>
      </c>
      <c r="I594" s="3" t="s">
        <v>287</v>
      </c>
      <c r="J594" s="3" t="s">
        <v>323</v>
      </c>
      <c r="K594" s="12">
        <v>5020</v>
      </c>
      <c r="L594" s="12">
        <v>744</v>
      </c>
      <c r="M594" s="12">
        <v>4020</v>
      </c>
      <c r="N594" s="12">
        <v>726</v>
      </c>
      <c r="O594" s="12">
        <v>726</v>
      </c>
      <c r="P594" s="12">
        <v>696</v>
      </c>
      <c r="Q594" s="12">
        <v>2676</v>
      </c>
      <c r="R594" s="4" t="s">
        <v>16</v>
      </c>
      <c r="S594" s="4" t="s">
        <v>16</v>
      </c>
      <c r="T594" s="4" t="s">
        <v>16</v>
      </c>
    </row>
    <row r="595" spans="1:20" ht="11.1" customHeight="1" x14ac:dyDescent="0.2">
      <c r="A595" s="3" t="s">
        <v>1086</v>
      </c>
      <c r="B595" s="3" t="s">
        <v>1402</v>
      </c>
      <c r="C595" s="3" t="s">
        <v>1251</v>
      </c>
      <c r="D595" s="3" t="s">
        <v>280</v>
      </c>
      <c r="E595" s="3" t="s">
        <v>281</v>
      </c>
      <c r="F595" s="3" t="s">
        <v>22</v>
      </c>
      <c r="G595" s="16" t="s">
        <v>1538</v>
      </c>
      <c r="H595" s="3" t="s">
        <v>1252</v>
      </c>
      <c r="I595" s="3" t="s">
        <v>287</v>
      </c>
      <c r="J595" s="3" t="s">
        <v>323</v>
      </c>
      <c r="K595" s="12">
        <v>0</v>
      </c>
      <c r="L595" s="12">
        <v>0</v>
      </c>
      <c r="M595" s="12">
        <v>0</v>
      </c>
      <c r="N595" s="12">
        <v>0</v>
      </c>
      <c r="O595" s="12">
        <v>1019619.28</v>
      </c>
      <c r="P595" s="12">
        <v>0</v>
      </c>
      <c r="Q595" s="12">
        <v>1010063.62</v>
      </c>
      <c r="R595" s="4" t="s">
        <v>16</v>
      </c>
      <c r="S595" s="4" t="s">
        <v>16</v>
      </c>
      <c r="T595" s="4" t="s">
        <v>16</v>
      </c>
    </row>
    <row r="596" spans="1:20" ht="11.1" customHeight="1" x14ac:dyDescent="0.2">
      <c r="A596" s="3" t="s">
        <v>1086</v>
      </c>
      <c r="B596" s="3" t="s">
        <v>1403</v>
      </c>
      <c r="C596" s="3" t="s">
        <v>497</v>
      </c>
      <c r="D596" s="3" t="s">
        <v>280</v>
      </c>
      <c r="E596" s="3" t="s">
        <v>281</v>
      </c>
      <c r="F596" s="3" t="s">
        <v>22</v>
      </c>
      <c r="G596" s="16" t="s">
        <v>1542</v>
      </c>
      <c r="H596" s="3" t="s">
        <v>498</v>
      </c>
      <c r="I596" s="3" t="s">
        <v>287</v>
      </c>
      <c r="J596" s="3" t="s">
        <v>300</v>
      </c>
      <c r="K596" s="12">
        <v>4150</v>
      </c>
      <c r="L596" s="12">
        <v>0</v>
      </c>
      <c r="M596" s="12">
        <v>0</v>
      </c>
      <c r="N596" s="12">
        <v>0</v>
      </c>
      <c r="O596" s="12">
        <v>2897.24</v>
      </c>
      <c r="P596" s="12">
        <v>0</v>
      </c>
      <c r="Q596" s="12">
        <v>2767.64</v>
      </c>
      <c r="R596" s="4" t="s">
        <v>16</v>
      </c>
      <c r="S596" s="4" t="s">
        <v>16</v>
      </c>
      <c r="T596" s="4" t="s">
        <v>16</v>
      </c>
    </row>
    <row r="597" spans="1:20" ht="11.1" customHeight="1" x14ac:dyDescent="0.2">
      <c r="A597" s="3" t="s">
        <v>1086</v>
      </c>
      <c r="B597" s="3" t="s">
        <v>1404</v>
      </c>
      <c r="C597" s="3" t="s">
        <v>279</v>
      </c>
      <c r="D597" s="3" t="s">
        <v>280</v>
      </c>
      <c r="E597" s="3" t="s">
        <v>281</v>
      </c>
      <c r="F597" s="3" t="s">
        <v>195</v>
      </c>
      <c r="G597" s="16" t="s">
        <v>1536</v>
      </c>
      <c r="H597" s="3" t="s">
        <v>1405</v>
      </c>
      <c r="I597" s="3" t="s">
        <v>283</v>
      </c>
      <c r="J597" s="3" t="s">
        <v>284</v>
      </c>
      <c r="K597" s="12">
        <v>57986.8</v>
      </c>
      <c r="L597" s="12">
        <v>12732.33</v>
      </c>
      <c r="M597" s="12">
        <v>0</v>
      </c>
      <c r="N597" s="12">
        <v>12695.53</v>
      </c>
      <c r="O597" s="12">
        <v>55278.36</v>
      </c>
      <c r="P597" s="12">
        <v>12462.92</v>
      </c>
      <c r="Q597" s="12">
        <v>54005.97</v>
      </c>
      <c r="R597" s="4" t="s">
        <v>16</v>
      </c>
      <c r="S597" s="4" t="s">
        <v>16</v>
      </c>
      <c r="T597" s="4" t="s">
        <v>16</v>
      </c>
    </row>
    <row r="598" spans="1:20" ht="11.1" customHeight="1" x14ac:dyDescent="0.2">
      <c r="A598" s="3" t="s">
        <v>1086</v>
      </c>
      <c r="B598" s="3" t="s">
        <v>1406</v>
      </c>
      <c r="C598" s="3" t="s">
        <v>426</v>
      </c>
      <c r="D598" s="3" t="s">
        <v>280</v>
      </c>
      <c r="E598" s="3" t="s">
        <v>281</v>
      </c>
      <c r="F598" s="3" t="s">
        <v>195</v>
      </c>
      <c r="G598" s="16" t="s">
        <v>1536</v>
      </c>
      <c r="H598" s="3" t="s">
        <v>1405</v>
      </c>
      <c r="I598" s="3" t="s">
        <v>283</v>
      </c>
      <c r="J598" s="3" t="s">
        <v>428</v>
      </c>
      <c r="K598" s="12">
        <v>115466.4</v>
      </c>
      <c r="L598" s="12">
        <v>23816.400000000001</v>
      </c>
      <c r="M598" s="12">
        <v>0</v>
      </c>
      <c r="N598" s="12">
        <v>23464.31</v>
      </c>
      <c r="O598" s="12">
        <v>99550.99</v>
      </c>
      <c r="P598" s="12">
        <v>22515.84</v>
      </c>
      <c r="Q598" s="12">
        <v>98706.82</v>
      </c>
      <c r="R598" s="4" t="s">
        <v>16</v>
      </c>
      <c r="S598" s="4" t="s">
        <v>16</v>
      </c>
      <c r="T598" s="4" t="s">
        <v>16</v>
      </c>
    </row>
    <row r="599" spans="1:20" ht="11.1" customHeight="1" x14ac:dyDescent="0.2">
      <c r="A599" s="3" t="s">
        <v>1086</v>
      </c>
      <c r="B599" s="3" t="s">
        <v>1407</v>
      </c>
      <c r="C599" s="3" t="s">
        <v>329</v>
      </c>
      <c r="D599" s="3" t="s">
        <v>280</v>
      </c>
      <c r="E599" s="3" t="s">
        <v>281</v>
      </c>
      <c r="F599" s="3" t="s">
        <v>195</v>
      </c>
      <c r="G599" s="16" t="s">
        <v>1536</v>
      </c>
      <c r="H599" s="3" t="s">
        <v>1405</v>
      </c>
      <c r="I599" s="3" t="s">
        <v>283</v>
      </c>
      <c r="J599" s="3" t="s">
        <v>330</v>
      </c>
      <c r="K599" s="12">
        <v>5745</v>
      </c>
      <c r="L599" s="12">
        <v>644.11</v>
      </c>
      <c r="M599" s="12">
        <v>0</v>
      </c>
      <c r="N599" s="12">
        <v>751.42</v>
      </c>
      <c r="O599" s="12">
        <v>4360.47</v>
      </c>
      <c r="P599" s="12">
        <v>387.16</v>
      </c>
      <c r="Q599" s="12">
        <v>6625.95</v>
      </c>
      <c r="R599" s="4" t="s">
        <v>16</v>
      </c>
      <c r="S599" s="4" t="s">
        <v>16</v>
      </c>
      <c r="T599" s="4" t="s">
        <v>16</v>
      </c>
    </row>
    <row r="600" spans="1:20" ht="11.1" customHeight="1" x14ac:dyDescent="0.2">
      <c r="A600" s="3" t="s">
        <v>1086</v>
      </c>
      <c r="B600" s="3" t="s">
        <v>1408</v>
      </c>
      <c r="C600" s="3" t="s">
        <v>695</v>
      </c>
      <c r="D600" s="3" t="s">
        <v>280</v>
      </c>
      <c r="E600" s="3" t="s">
        <v>281</v>
      </c>
      <c r="F600" s="3" t="s">
        <v>195</v>
      </c>
      <c r="G600" s="16" t="s">
        <v>1536</v>
      </c>
      <c r="H600" s="3" t="s">
        <v>1405</v>
      </c>
      <c r="I600" s="3" t="s">
        <v>283</v>
      </c>
      <c r="J600" s="3" t="s">
        <v>696</v>
      </c>
      <c r="K600" s="12">
        <v>7935</v>
      </c>
      <c r="L600" s="12">
        <v>2903.25</v>
      </c>
      <c r="M600" s="12">
        <v>0</v>
      </c>
      <c r="N600" s="12">
        <v>1223.7</v>
      </c>
      <c r="O600" s="12">
        <v>7374</v>
      </c>
      <c r="P600" s="12">
        <v>3133.38</v>
      </c>
      <c r="Q600" s="12">
        <v>8504.58</v>
      </c>
      <c r="R600" s="4" t="s">
        <v>16</v>
      </c>
      <c r="S600" s="4" t="s">
        <v>16</v>
      </c>
      <c r="T600" s="4" t="s">
        <v>16</v>
      </c>
    </row>
    <row r="601" spans="1:20" ht="11.1" customHeight="1" x14ac:dyDescent="0.2">
      <c r="A601" s="3" t="s">
        <v>1086</v>
      </c>
      <c r="B601" s="3" t="s">
        <v>1409</v>
      </c>
      <c r="C601" s="3" t="s">
        <v>310</v>
      </c>
      <c r="D601" s="3" t="s">
        <v>280</v>
      </c>
      <c r="E601" s="3" t="s">
        <v>281</v>
      </c>
      <c r="F601" s="3" t="s">
        <v>195</v>
      </c>
      <c r="G601" s="16" t="s">
        <v>1536</v>
      </c>
      <c r="H601" s="3" t="s">
        <v>1405</v>
      </c>
      <c r="I601" s="3" t="s">
        <v>283</v>
      </c>
      <c r="J601" s="3" t="s">
        <v>311</v>
      </c>
      <c r="K601" s="12">
        <v>2940</v>
      </c>
      <c r="L601" s="12">
        <v>0</v>
      </c>
      <c r="M601" s="12">
        <v>0</v>
      </c>
      <c r="N601" s="12">
        <v>0</v>
      </c>
      <c r="O601" s="12">
        <v>3184.28</v>
      </c>
      <c r="P601" s="12">
        <v>0</v>
      </c>
      <c r="Q601" s="12">
        <v>2740</v>
      </c>
      <c r="R601" s="4" t="s">
        <v>16</v>
      </c>
      <c r="S601" s="4" t="s">
        <v>16</v>
      </c>
      <c r="T601" s="4" t="s">
        <v>16</v>
      </c>
    </row>
    <row r="602" spans="1:20" ht="11.1" customHeight="1" x14ac:dyDescent="0.2">
      <c r="A602" s="3" t="s">
        <v>1086</v>
      </c>
      <c r="B602" s="3" t="s">
        <v>1410</v>
      </c>
      <c r="C602" s="3" t="s">
        <v>446</v>
      </c>
      <c r="D602" s="3" t="s">
        <v>280</v>
      </c>
      <c r="E602" s="3" t="s">
        <v>281</v>
      </c>
      <c r="F602" s="3" t="s">
        <v>195</v>
      </c>
      <c r="G602" s="16" t="s">
        <v>1536</v>
      </c>
      <c r="H602" s="3" t="s">
        <v>1405</v>
      </c>
      <c r="I602" s="3" t="s">
        <v>283</v>
      </c>
      <c r="J602" s="3" t="s">
        <v>447</v>
      </c>
      <c r="K602" s="12">
        <v>626.4</v>
      </c>
      <c r="L602" s="12">
        <v>30.4</v>
      </c>
      <c r="M602" s="12">
        <v>0</v>
      </c>
      <c r="N602" s="12">
        <v>192</v>
      </c>
      <c r="O602" s="12">
        <v>692</v>
      </c>
      <c r="P602" s="12">
        <v>192</v>
      </c>
      <c r="Q602" s="12">
        <v>832</v>
      </c>
      <c r="R602" s="4" t="s">
        <v>16</v>
      </c>
      <c r="S602" s="4" t="s">
        <v>16</v>
      </c>
      <c r="T602" s="4" t="s">
        <v>16</v>
      </c>
    </row>
    <row r="603" spans="1:20" ht="11.1" customHeight="1" x14ac:dyDescent="0.2">
      <c r="A603" s="3" t="s">
        <v>1086</v>
      </c>
      <c r="B603" s="3" t="s">
        <v>1411</v>
      </c>
      <c r="C603" s="3" t="s">
        <v>333</v>
      </c>
      <c r="D603" s="3" t="s">
        <v>280</v>
      </c>
      <c r="E603" s="3" t="s">
        <v>281</v>
      </c>
      <c r="F603" s="3" t="s">
        <v>195</v>
      </c>
      <c r="G603" s="16" t="s">
        <v>1536</v>
      </c>
      <c r="H603" s="3" t="s">
        <v>1405</v>
      </c>
      <c r="I603" s="3" t="s">
        <v>334</v>
      </c>
      <c r="J603" s="3" t="s">
        <v>335</v>
      </c>
      <c r="K603" s="12">
        <v>10000</v>
      </c>
      <c r="L603" s="12">
        <v>3318</v>
      </c>
      <c r="M603" s="12">
        <v>0</v>
      </c>
      <c r="N603" s="12">
        <v>0</v>
      </c>
      <c r="O603" s="12">
        <v>0</v>
      </c>
      <c r="P603" s="12">
        <v>0</v>
      </c>
      <c r="Q603" s="12">
        <v>16452.099999999999</v>
      </c>
      <c r="R603" s="4" t="s">
        <v>16</v>
      </c>
      <c r="S603" s="4" t="s">
        <v>16</v>
      </c>
      <c r="T603" s="4" t="s">
        <v>16</v>
      </c>
    </row>
    <row r="604" spans="1:20" ht="11.1" customHeight="1" x14ac:dyDescent="0.2">
      <c r="A604" s="3" t="s">
        <v>1086</v>
      </c>
      <c r="B604" s="3" t="s">
        <v>1412</v>
      </c>
      <c r="C604" s="3" t="s">
        <v>399</v>
      </c>
      <c r="D604" s="3" t="s">
        <v>280</v>
      </c>
      <c r="E604" s="3" t="s">
        <v>281</v>
      </c>
      <c r="F604" s="3" t="s">
        <v>195</v>
      </c>
      <c r="G604" s="16" t="s">
        <v>1536</v>
      </c>
      <c r="H604" s="3" t="s">
        <v>1405</v>
      </c>
      <c r="I604" s="3" t="s">
        <v>287</v>
      </c>
      <c r="J604" s="3" t="s">
        <v>400</v>
      </c>
      <c r="K604" s="12">
        <v>7850</v>
      </c>
      <c r="L604" s="12">
        <v>864.88</v>
      </c>
      <c r="M604" s="12">
        <v>0</v>
      </c>
      <c r="N604" s="12">
        <v>894.59</v>
      </c>
      <c r="O604" s="12">
        <v>4516.95</v>
      </c>
      <c r="P604" s="12">
        <v>788.14</v>
      </c>
      <c r="Q604" s="12">
        <v>3804.36</v>
      </c>
      <c r="R604" s="4" t="s">
        <v>16</v>
      </c>
      <c r="S604" s="4" t="s">
        <v>16</v>
      </c>
      <c r="T604" s="4" t="s">
        <v>16</v>
      </c>
    </row>
    <row r="605" spans="1:20" ht="11.1" customHeight="1" x14ac:dyDescent="0.2">
      <c r="A605" s="3" t="s">
        <v>1086</v>
      </c>
      <c r="B605" s="3" t="s">
        <v>1413</v>
      </c>
      <c r="C605" s="3" t="s">
        <v>349</v>
      </c>
      <c r="D605" s="3" t="s">
        <v>280</v>
      </c>
      <c r="E605" s="3" t="s">
        <v>281</v>
      </c>
      <c r="F605" s="3" t="s">
        <v>195</v>
      </c>
      <c r="G605" s="16" t="s">
        <v>1536</v>
      </c>
      <c r="H605" s="3" t="s">
        <v>1405</v>
      </c>
      <c r="I605" s="3" t="s">
        <v>287</v>
      </c>
      <c r="J605" s="3" t="s">
        <v>350</v>
      </c>
      <c r="K605" s="12">
        <v>8000</v>
      </c>
      <c r="L605" s="12">
        <v>952.34</v>
      </c>
      <c r="M605" s="12">
        <v>0</v>
      </c>
      <c r="N605" s="12">
        <v>713.01</v>
      </c>
      <c r="O605" s="12">
        <v>7807.24</v>
      </c>
      <c r="P605" s="12">
        <v>195.66</v>
      </c>
      <c r="Q605" s="12">
        <v>4915.34</v>
      </c>
      <c r="R605" s="4" t="s">
        <v>16</v>
      </c>
      <c r="S605" s="4" t="s">
        <v>16</v>
      </c>
      <c r="T605" s="4" t="s">
        <v>16</v>
      </c>
    </row>
    <row r="606" spans="1:20" ht="11.1" customHeight="1" x14ac:dyDescent="0.2">
      <c r="A606" s="3" t="s">
        <v>1086</v>
      </c>
      <c r="B606" s="3" t="s">
        <v>1414</v>
      </c>
      <c r="C606" s="3" t="s">
        <v>407</v>
      </c>
      <c r="D606" s="3" t="s">
        <v>280</v>
      </c>
      <c r="E606" s="3" t="s">
        <v>281</v>
      </c>
      <c r="F606" s="3" t="s">
        <v>195</v>
      </c>
      <c r="G606" s="16" t="s">
        <v>1536</v>
      </c>
      <c r="H606" s="3" t="s">
        <v>1405</v>
      </c>
      <c r="I606" s="3" t="s">
        <v>287</v>
      </c>
      <c r="J606" s="3" t="s">
        <v>408</v>
      </c>
      <c r="K606" s="12">
        <v>600</v>
      </c>
      <c r="L606" s="12">
        <v>0</v>
      </c>
      <c r="M606" s="12">
        <v>0</v>
      </c>
      <c r="N606" s="12">
        <v>0</v>
      </c>
      <c r="O606" s="12">
        <v>190</v>
      </c>
      <c r="P606" s="12">
        <v>0</v>
      </c>
      <c r="Q606" s="12">
        <v>0</v>
      </c>
      <c r="R606" s="4" t="s">
        <v>16</v>
      </c>
      <c r="S606" s="4" t="s">
        <v>16</v>
      </c>
      <c r="T606" s="4" t="s">
        <v>16</v>
      </c>
    </row>
    <row r="607" spans="1:20" ht="11.1" customHeight="1" x14ac:dyDescent="0.2">
      <c r="A607" s="3" t="s">
        <v>1086</v>
      </c>
      <c r="B607" s="3" t="s">
        <v>1415</v>
      </c>
      <c r="C607" s="3" t="s">
        <v>286</v>
      </c>
      <c r="D607" s="3" t="s">
        <v>280</v>
      </c>
      <c r="E607" s="3" t="s">
        <v>281</v>
      </c>
      <c r="F607" s="3" t="s">
        <v>195</v>
      </c>
      <c r="G607" s="16" t="s">
        <v>1536</v>
      </c>
      <c r="H607" s="3" t="s">
        <v>1405</v>
      </c>
      <c r="I607" s="3" t="s">
        <v>287</v>
      </c>
      <c r="J607" s="3" t="s">
        <v>288</v>
      </c>
      <c r="K607" s="12">
        <v>100</v>
      </c>
      <c r="L607" s="12">
        <v>0</v>
      </c>
      <c r="M607" s="12">
        <v>0</v>
      </c>
      <c r="N607" s="12">
        <v>0</v>
      </c>
      <c r="O607" s="12">
        <v>86.34</v>
      </c>
      <c r="P607" s="12">
        <v>0</v>
      </c>
      <c r="Q607" s="12">
        <v>52.96</v>
      </c>
      <c r="R607" s="4" t="s">
        <v>16</v>
      </c>
      <c r="S607" s="4" t="s">
        <v>16</v>
      </c>
      <c r="T607" s="4" t="s">
        <v>16</v>
      </c>
    </row>
    <row r="608" spans="1:20" ht="11.1" customHeight="1" x14ac:dyDescent="0.2">
      <c r="A608" s="3" t="s">
        <v>1086</v>
      </c>
      <c r="B608" s="3" t="s">
        <v>1416</v>
      </c>
      <c r="C608" s="3" t="s">
        <v>411</v>
      </c>
      <c r="D608" s="3" t="s">
        <v>280</v>
      </c>
      <c r="E608" s="3" t="s">
        <v>281</v>
      </c>
      <c r="F608" s="3" t="s">
        <v>195</v>
      </c>
      <c r="G608" s="16" t="s">
        <v>1536</v>
      </c>
      <c r="H608" s="3" t="s">
        <v>1405</v>
      </c>
      <c r="I608" s="3" t="s">
        <v>287</v>
      </c>
      <c r="J608" s="3" t="s">
        <v>412</v>
      </c>
      <c r="K608" s="12">
        <v>12320</v>
      </c>
      <c r="L608" s="12">
        <v>2014.26</v>
      </c>
      <c r="M608" s="12">
        <v>0</v>
      </c>
      <c r="N608" s="12">
        <v>2881.79</v>
      </c>
      <c r="O608" s="12">
        <v>9497.0499999999993</v>
      </c>
      <c r="P608" s="12">
        <v>2175.9699999999998</v>
      </c>
      <c r="Q608" s="12">
        <v>10777.88</v>
      </c>
      <c r="R608" s="4" t="s">
        <v>16</v>
      </c>
      <c r="S608" s="4" t="s">
        <v>16</v>
      </c>
      <c r="T608" s="4" t="s">
        <v>16</v>
      </c>
    </row>
    <row r="609" spans="1:20" ht="11.1" customHeight="1" x14ac:dyDescent="0.2">
      <c r="A609" s="3" t="s">
        <v>1086</v>
      </c>
      <c r="B609" s="3" t="s">
        <v>1417</v>
      </c>
      <c r="C609" s="3" t="s">
        <v>314</v>
      </c>
      <c r="D609" s="3" t="s">
        <v>280</v>
      </c>
      <c r="E609" s="3" t="s">
        <v>281</v>
      </c>
      <c r="F609" s="3" t="s">
        <v>195</v>
      </c>
      <c r="G609" s="16" t="s">
        <v>1536</v>
      </c>
      <c r="H609" s="3" t="s">
        <v>1405</v>
      </c>
      <c r="I609" s="3" t="s">
        <v>287</v>
      </c>
      <c r="J609" s="3" t="s">
        <v>291</v>
      </c>
      <c r="K609" s="12">
        <v>1320</v>
      </c>
      <c r="L609" s="12">
        <v>136.82</v>
      </c>
      <c r="M609" s="12">
        <v>0</v>
      </c>
      <c r="N609" s="12">
        <v>145.38999999999999</v>
      </c>
      <c r="O609" s="12">
        <v>524.66999999999996</v>
      </c>
      <c r="P609" s="12">
        <v>56.05</v>
      </c>
      <c r="Q609" s="12">
        <v>226.87</v>
      </c>
      <c r="R609" s="4" t="s">
        <v>16</v>
      </c>
      <c r="S609" s="4" t="s">
        <v>16</v>
      </c>
      <c r="T609" s="4" t="s">
        <v>16</v>
      </c>
    </row>
    <row r="610" spans="1:20" ht="11.1" customHeight="1" x14ac:dyDescent="0.2">
      <c r="A610" s="3" t="s">
        <v>1086</v>
      </c>
      <c r="B610" s="3" t="s">
        <v>1418</v>
      </c>
      <c r="C610" s="3" t="s">
        <v>293</v>
      </c>
      <c r="D610" s="3" t="s">
        <v>280</v>
      </c>
      <c r="E610" s="3" t="s">
        <v>281</v>
      </c>
      <c r="F610" s="3" t="s">
        <v>195</v>
      </c>
      <c r="G610" s="16" t="s">
        <v>1536</v>
      </c>
      <c r="H610" s="3" t="s">
        <v>1405</v>
      </c>
      <c r="I610" s="3" t="s">
        <v>287</v>
      </c>
      <c r="J610" s="3" t="s">
        <v>294</v>
      </c>
      <c r="K610" s="12">
        <v>35900</v>
      </c>
      <c r="L610" s="12">
        <v>0</v>
      </c>
      <c r="M610" s="12">
        <v>0</v>
      </c>
      <c r="N610" s="12">
        <v>0</v>
      </c>
      <c r="O610" s="12">
        <v>2500</v>
      </c>
      <c r="P610" s="12">
        <v>1099.8399999999999</v>
      </c>
      <c r="Q610" s="12">
        <v>12615.99</v>
      </c>
      <c r="R610" s="4" t="s">
        <v>16</v>
      </c>
      <c r="S610" s="4" t="s">
        <v>16</v>
      </c>
      <c r="T610" s="4" t="s">
        <v>16</v>
      </c>
    </row>
    <row r="611" spans="1:20" ht="11.1" customHeight="1" x14ac:dyDescent="0.2">
      <c r="A611" s="3" t="s">
        <v>1086</v>
      </c>
      <c r="B611" s="3" t="s">
        <v>1419</v>
      </c>
      <c r="C611" s="3" t="s">
        <v>416</v>
      </c>
      <c r="D611" s="3" t="s">
        <v>280</v>
      </c>
      <c r="E611" s="3" t="s">
        <v>281</v>
      </c>
      <c r="F611" s="3" t="s">
        <v>195</v>
      </c>
      <c r="G611" s="16" t="s">
        <v>1536</v>
      </c>
      <c r="H611" s="3" t="s">
        <v>1405</v>
      </c>
      <c r="I611" s="3" t="s">
        <v>287</v>
      </c>
      <c r="J611" s="3" t="s">
        <v>417</v>
      </c>
      <c r="K611" s="12">
        <v>13270</v>
      </c>
      <c r="L611" s="12">
        <v>194.89</v>
      </c>
      <c r="M611" s="12">
        <v>0</v>
      </c>
      <c r="N611" s="12">
        <v>907.71</v>
      </c>
      <c r="O611" s="12">
        <v>5525.94</v>
      </c>
      <c r="P611" s="12">
        <v>1881.38</v>
      </c>
      <c r="Q611" s="12">
        <v>5942.9</v>
      </c>
      <c r="R611" s="4" t="s">
        <v>16</v>
      </c>
      <c r="S611" s="4" t="s">
        <v>16</v>
      </c>
      <c r="T611" s="4" t="s">
        <v>16</v>
      </c>
    </row>
    <row r="612" spans="1:20" ht="11.1" customHeight="1" x14ac:dyDescent="0.2">
      <c r="A612" s="3" t="s">
        <v>1086</v>
      </c>
      <c r="B612" s="3" t="s">
        <v>1420</v>
      </c>
      <c r="C612" s="3" t="s">
        <v>419</v>
      </c>
      <c r="D612" s="3" t="s">
        <v>280</v>
      </c>
      <c r="E612" s="3" t="s">
        <v>281</v>
      </c>
      <c r="F612" s="3" t="s">
        <v>195</v>
      </c>
      <c r="G612" s="16" t="s">
        <v>1536</v>
      </c>
      <c r="H612" s="3" t="s">
        <v>1405</v>
      </c>
      <c r="I612" s="3" t="s">
        <v>287</v>
      </c>
      <c r="J612" s="3" t="s">
        <v>420</v>
      </c>
      <c r="K612" s="12">
        <v>1500</v>
      </c>
      <c r="L612" s="12">
        <v>0</v>
      </c>
      <c r="M612" s="12">
        <v>1273.46</v>
      </c>
      <c r="N612" s="12">
        <v>0</v>
      </c>
      <c r="O612" s="12">
        <v>1902</v>
      </c>
      <c r="P612" s="12">
        <v>0</v>
      </c>
      <c r="Q612" s="12">
        <v>0</v>
      </c>
      <c r="R612" s="4" t="s">
        <v>16</v>
      </c>
      <c r="S612" s="4" t="s">
        <v>16</v>
      </c>
      <c r="T612" s="4" t="s">
        <v>16</v>
      </c>
    </row>
    <row r="613" spans="1:20" ht="11.1" customHeight="1" x14ac:dyDescent="0.2">
      <c r="A613" s="3" t="s">
        <v>1086</v>
      </c>
      <c r="B613" s="3" t="s">
        <v>1421</v>
      </c>
      <c r="C613" s="3" t="s">
        <v>1422</v>
      </c>
      <c r="D613" s="3" t="s">
        <v>280</v>
      </c>
      <c r="E613" s="3" t="s">
        <v>281</v>
      </c>
      <c r="F613" s="3" t="s">
        <v>195</v>
      </c>
      <c r="G613" s="16" t="s">
        <v>1536</v>
      </c>
      <c r="H613" s="3" t="s">
        <v>1405</v>
      </c>
      <c r="I613" s="3" t="s">
        <v>287</v>
      </c>
      <c r="J613" s="3" t="s">
        <v>341</v>
      </c>
      <c r="K613" s="12">
        <v>2000</v>
      </c>
      <c r="L613" s="12">
        <v>0</v>
      </c>
      <c r="M613" s="12">
        <v>750</v>
      </c>
      <c r="N613" s="12">
        <v>0</v>
      </c>
      <c r="O613" s="12">
        <v>0</v>
      </c>
      <c r="P613" s="12">
        <v>0</v>
      </c>
      <c r="Q613" s="12">
        <v>0</v>
      </c>
      <c r="R613" s="4" t="s">
        <v>16</v>
      </c>
      <c r="S613" s="4" t="s">
        <v>16</v>
      </c>
      <c r="T613" s="4" t="s">
        <v>16</v>
      </c>
    </row>
    <row r="614" spans="1:20" ht="11.1" customHeight="1" x14ac:dyDescent="0.2">
      <c r="A614" s="3" t="s">
        <v>1086</v>
      </c>
      <c r="B614" s="3" t="s">
        <v>1423</v>
      </c>
      <c r="C614" s="3" t="s">
        <v>296</v>
      </c>
      <c r="D614" s="3" t="s">
        <v>280</v>
      </c>
      <c r="E614" s="3" t="s">
        <v>281</v>
      </c>
      <c r="F614" s="3" t="s">
        <v>195</v>
      </c>
      <c r="G614" s="16" t="s">
        <v>1536</v>
      </c>
      <c r="H614" s="3" t="s">
        <v>1405</v>
      </c>
      <c r="I614" s="3" t="s">
        <v>287</v>
      </c>
      <c r="J614" s="3" t="s">
        <v>297</v>
      </c>
      <c r="K614" s="12">
        <v>3450</v>
      </c>
      <c r="L614" s="12">
        <v>0</v>
      </c>
      <c r="M614" s="12">
        <v>0</v>
      </c>
      <c r="N614" s="12">
        <v>0</v>
      </c>
      <c r="O614" s="12">
        <v>1824.91</v>
      </c>
      <c r="P614" s="12">
        <v>26</v>
      </c>
      <c r="Q614" s="12">
        <v>1351</v>
      </c>
      <c r="R614" s="4" t="s">
        <v>16</v>
      </c>
      <c r="S614" s="4" t="s">
        <v>16</v>
      </c>
      <c r="T614" s="4" t="s">
        <v>16</v>
      </c>
    </row>
    <row r="615" spans="1:20" ht="11.1" customHeight="1" x14ac:dyDescent="0.2">
      <c r="A615" s="3" t="s">
        <v>1086</v>
      </c>
      <c r="B615" s="3" t="s">
        <v>1424</v>
      </c>
      <c r="C615" s="3" t="s">
        <v>299</v>
      </c>
      <c r="D615" s="3" t="s">
        <v>280</v>
      </c>
      <c r="E615" s="3" t="s">
        <v>281</v>
      </c>
      <c r="F615" s="3" t="s">
        <v>195</v>
      </c>
      <c r="G615" s="16" t="s">
        <v>1536</v>
      </c>
      <c r="H615" s="3" t="s">
        <v>1405</v>
      </c>
      <c r="I615" s="3" t="s">
        <v>287</v>
      </c>
      <c r="J615" s="3" t="s">
        <v>300</v>
      </c>
      <c r="K615" s="12">
        <v>120</v>
      </c>
      <c r="L615" s="12">
        <v>0</v>
      </c>
      <c r="M615" s="12">
        <v>0</v>
      </c>
      <c r="N615" s="12">
        <v>0</v>
      </c>
      <c r="O615" s="12">
        <v>0</v>
      </c>
      <c r="P615" s="12">
        <v>0</v>
      </c>
      <c r="Q615" s="12">
        <v>0</v>
      </c>
      <c r="R615" s="4" t="s">
        <v>16</v>
      </c>
      <c r="S615" s="4" t="s">
        <v>16</v>
      </c>
      <c r="T615" s="4" t="s">
        <v>16</v>
      </c>
    </row>
    <row r="616" spans="1:20" ht="11.1" customHeight="1" x14ac:dyDescent="0.2">
      <c r="A616" s="3" t="s">
        <v>1086</v>
      </c>
      <c r="B616" s="3" t="s">
        <v>1425</v>
      </c>
      <c r="C616" s="3" t="s">
        <v>302</v>
      </c>
      <c r="D616" s="3" t="s">
        <v>280</v>
      </c>
      <c r="E616" s="3" t="s">
        <v>281</v>
      </c>
      <c r="F616" s="3" t="s">
        <v>195</v>
      </c>
      <c r="G616" s="16" t="s">
        <v>1536</v>
      </c>
      <c r="H616" s="3" t="s">
        <v>1405</v>
      </c>
      <c r="I616" s="3" t="s">
        <v>303</v>
      </c>
      <c r="J616" s="3" t="s">
        <v>304</v>
      </c>
      <c r="K616" s="12">
        <v>14588.55</v>
      </c>
      <c r="L616" s="12">
        <v>3041.62</v>
      </c>
      <c r="M616" s="12">
        <v>0</v>
      </c>
      <c r="N616" s="12">
        <v>2854.66</v>
      </c>
      <c r="O616" s="12">
        <v>12757.11</v>
      </c>
      <c r="P616" s="12">
        <v>2909.07</v>
      </c>
      <c r="Q616" s="12">
        <v>12870.06</v>
      </c>
      <c r="R616" s="4" t="s">
        <v>16</v>
      </c>
      <c r="S616" s="4" t="s">
        <v>16</v>
      </c>
      <c r="T616" s="4" t="s">
        <v>16</v>
      </c>
    </row>
    <row r="617" spans="1:20" ht="11.1" customHeight="1" x14ac:dyDescent="0.2">
      <c r="A617" s="3" t="s">
        <v>1086</v>
      </c>
      <c r="B617" s="3" t="s">
        <v>1426</v>
      </c>
      <c r="C617" s="3" t="s">
        <v>279</v>
      </c>
      <c r="D617" s="3" t="s">
        <v>280</v>
      </c>
      <c r="E617" s="3" t="s">
        <v>281</v>
      </c>
      <c r="F617" s="3" t="s">
        <v>195</v>
      </c>
      <c r="G617" s="16" t="s">
        <v>1536</v>
      </c>
      <c r="H617" s="3" t="s">
        <v>1427</v>
      </c>
      <c r="I617" s="3" t="s">
        <v>283</v>
      </c>
      <c r="J617" s="3" t="s">
        <v>284</v>
      </c>
      <c r="K617" s="12">
        <v>133403.92000000001</v>
      </c>
      <c r="L617" s="12">
        <v>30158.12</v>
      </c>
      <c r="M617" s="12">
        <v>0</v>
      </c>
      <c r="N617" s="12">
        <v>31805.77</v>
      </c>
      <c r="O617" s="12">
        <v>132393.15</v>
      </c>
      <c r="P617" s="12">
        <v>30769.439999999999</v>
      </c>
      <c r="Q617" s="12">
        <v>133334.28</v>
      </c>
      <c r="R617" s="4" t="s">
        <v>16</v>
      </c>
      <c r="S617" s="4" t="s">
        <v>16</v>
      </c>
      <c r="T617" s="4" t="s">
        <v>16</v>
      </c>
    </row>
    <row r="618" spans="1:20" ht="11.1" customHeight="1" x14ac:dyDescent="0.2">
      <c r="A618" s="3" t="s">
        <v>1086</v>
      </c>
      <c r="B618" s="3" t="s">
        <v>1428</v>
      </c>
      <c r="C618" s="3" t="s">
        <v>426</v>
      </c>
      <c r="D618" s="3" t="s">
        <v>280</v>
      </c>
      <c r="E618" s="3" t="s">
        <v>281</v>
      </c>
      <c r="F618" s="3" t="s">
        <v>195</v>
      </c>
      <c r="G618" s="16" t="s">
        <v>1536</v>
      </c>
      <c r="H618" s="3" t="s">
        <v>1427</v>
      </c>
      <c r="I618" s="3" t="s">
        <v>283</v>
      </c>
      <c r="J618" s="3" t="s">
        <v>428</v>
      </c>
      <c r="K618" s="12">
        <v>249510.51</v>
      </c>
      <c r="L618" s="12">
        <v>61599.24</v>
      </c>
      <c r="M618" s="12">
        <v>0</v>
      </c>
      <c r="N618" s="12">
        <v>51302.44</v>
      </c>
      <c r="O618" s="12">
        <v>223165.57</v>
      </c>
      <c r="P618" s="12">
        <v>49305.63</v>
      </c>
      <c r="Q618" s="12">
        <v>216162.79</v>
      </c>
      <c r="R618" s="4" t="s">
        <v>16</v>
      </c>
      <c r="S618" s="4" t="s">
        <v>16</v>
      </c>
      <c r="T618" s="4" t="s">
        <v>16</v>
      </c>
    </row>
    <row r="619" spans="1:20" ht="11.1" customHeight="1" x14ac:dyDescent="0.2">
      <c r="A619" s="3" t="s">
        <v>1086</v>
      </c>
      <c r="B619" s="3" t="s">
        <v>1429</v>
      </c>
      <c r="C619" s="3" t="s">
        <v>691</v>
      </c>
      <c r="D619" s="3" t="s">
        <v>280</v>
      </c>
      <c r="E619" s="3" t="s">
        <v>281</v>
      </c>
      <c r="F619" s="3" t="s">
        <v>195</v>
      </c>
      <c r="G619" s="16" t="s">
        <v>1536</v>
      </c>
      <c r="H619" s="3" t="s">
        <v>1427</v>
      </c>
      <c r="I619" s="3" t="s">
        <v>283</v>
      </c>
      <c r="J619" s="3" t="s">
        <v>692</v>
      </c>
      <c r="K619" s="12">
        <v>5740</v>
      </c>
      <c r="L619" s="12">
        <v>0</v>
      </c>
      <c r="M619" s="12">
        <v>0</v>
      </c>
      <c r="N619" s="12">
        <v>0</v>
      </c>
      <c r="O619" s="12">
        <v>0</v>
      </c>
      <c r="P619" s="12">
        <v>0</v>
      </c>
      <c r="Q619" s="12">
        <v>0</v>
      </c>
      <c r="R619" s="4" t="s">
        <v>16</v>
      </c>
      <c r="S619" s="4" t="s">
        <v>16</v>
      </c>
      <c r="T619" s="4" t="s">
        <v>16</v>
      </c>
    </row>
    <row r="620" spans="1:20" ht="11.1" customHeight="1" x14ac:dyDescent="0.2">
      <c r="A620" s="3" t="s">
        <v>1086</v>
      </c>
      <c r="B620" s="3" t="s">
        <v>1430</v>
      </c>
      <c r="C620" s="3" t="s">
        <v>329</v>
      </c>
      <c r="D620" s="3" t="s">
        <v>280</v>
      </c>
      <c r="E620" s="3" t="s">
        <v>281</v>
      </c>
      <c r="F620" s="3" t="s">
        <v>195</v>
      </c>
      <c r="G620" s="16" t="s">
        <v>1536</v>
      </c>
      <c r="H620" s="3" t="s">
        <v>1427</v>
      </c>
      <c r="I620" s="3" t="s">
        <v>283</v>
      </c>
      <c r="J620" s="3" t="s">
        <v>330</v>
      </c>
      <c r="K620" s="12">
        <v>14280</v>
      </c>
      <c r="L620" s="12">
        <v>3129.67</v>
      </c>
      <c r="M620" s="12">
        <v>0</v>
      </c>
      <c r="N620" s="12">
        <v>3257.69</v>
      </c>
      <c r="O620" s="12">
        <v>13973.38</v>
      </c>
      <c r="P620" s="12">
        <v>1796.55</v>
      </c>
      <c r="Q620" s="12">
        <v>14309.25</v>
      </c>
      <c r="R620" s="4" t="s">
        <v>16</v>
      </c>
      <c r="S620" s="4" t="s">
        <v>16</v>
      </c>
      <c r="T620" s="4" t="s">
        <v>16</v>
      </c>
    </row>
    <row r="621" spans="1:20" ht="11.1" customHeight="1" x14ac:dyDescent="0.2">
      <c r="A621" s="3" t="s">
        <v>1086</v>
      </c>
      <c r="B621" s="3" t="s">
        <v>1431</v>
      </c>
      <c r="C621" s="3" t="s">
        <v>310</v>
      </c>
      <c r="D621" s="3" t="s">
        <v>280</v>
      </c>
      <c r="E621" s="3" t="s">
        <v>281</v>
      </c>
      <c r="F621" s="3" t="s">
        <v>195</v>
      </c>
      <c r="G621" s="16" t="s">
        <v>1536</v>
      </c>
      <c r="H621" s="3" t="s">
        <v>1427</v>
      </c>
      <c r="I621" s="3" t="s">
        <v>283</v>
      </c>
      <c r="J621" s="3" t="s">
        <v>311</v>
      </c>
      <c r="K621" s="12">
        <v>4100</v>
      </c>
      <c r="L621" s="12">
        <v>1075.3800000000001</v>
      </c>
      <c r="M621" s="12">
        <v>0</v>
      </c>
      <c r="N621" s="12">
        <v>0</v>
      </c>
      <c r="O621" s="12">
        <v>5900</v>
      </c>
      <c r="P621" s="12">
        <v>0</v>
      </c>
      <c r="Q621" s="12">
        <v>5325</v>
      </c>
      <c r="R621" s="4" t="s">
        <v>16</v>
      </c>
      <c r="S621" s="4" t="s">
        <v>16</v>
      </c>
      <c r="T621" s="4" t="s">
        <v>16</v>
      </c>
    </row>
    <row r="622" spans="1:20" ht="11.1" customHeight="1" x14ac:dyDescent="0.2">
      <c r="A622" s="3" t="s">
        <v>1086</v>
      </c>
      <c r="B622" s="3" t="s">
        <v>1432</v>
      </c>
      <c r="C622" s="3" t="s">
        <v>446</v>
      </c>
      <c r="D622" s="3" t="s">
        <v>280</v>
      </c>
      <c r="E622" s="3" t="s">
        <v>281</v>
      </c>
      <c r="F622" s="3" t="s">
        <v>195</v>
      </c>
      <c r="G622" s="16" t="s">
        <v>1536</v>
      </c>
      <c r="H622" s="3" t="s">
        <v>1427</v>
      </c>
      <c r="I622" s="3" t="s">
        <v>283</v>
      </c>
      <c r="J622" s="3" t="s">
        <v>447</v>
      </c>
      <c r="K622" s="12">
        <v>1618.2</v>
      </c>
      <c r="L622" s="12">
        <v>407.8</v>
      </c>
      <c r="M622" s="12">
        <v>0</v>
      </c>
      <c r="N622" s="12">
        <v>360</v>
      </c>
      <c r="O622" s="12">
        <v>1610.8</v>
      </c>
      <c r="P622" s="12">
        <v>360</v>
      </c>
      <c r="Q622" s="12">
        <v>1560</v>
      </c>
      <c r="R622" s="4" t="s">
        <v>16</v>
      </c>
      <c r="S622" s="4" t="s">
        <v>16</v>
      </c>
      <c r="T622" s="4" t="s">
        <v>16</v>
      </c>
    </row>
    <row r="623" spans="1:20" ht="11.1" customHeight="1" x14ac:dyDescent="0.2">
      <c r="A623" s="3" t="s">
        <v>1086</v>
      </c>
      <c r="B623" s="3" t="s">
        <v>1433</v>
      </c>
      <c r="C623" s="3" t="s">
        <v>333</v>
      </c>
      <c r="D623" s="3" t="s">
        <v>280</v>
      </c>
      <c r="E623" s="3" t="s">
        <v>281</v>
      </c>
      <c r="F623" s="3" t="s">
        <v>195</v>
      </c>
      <c r="G623" s="16" t="s">
        <v>1536</v>
      </c>
      <c r="H623" s="3" t="s">
        <v>1427</v>
      </c>
      <c r="I623" s="3" t="s">
        <v>334</v>
      </c>
      <c r="J623" s="3" t="s">
        <v>335</v>
      </c>
      <c r="K623" s="12">
        <v>17300</v>
      </c>
      <c r="L623" s="12">
        <v>2415</v>
      </c>
      <c r="M623" s="12">
        <v>0</v>
      </c>
      <c r="N623" s="12">
        <v>0</v>
      </c>
      <c r="O623" s="12">
        <v>13764.23</v>
      </c>
      <c r="P623" s="12">
        <v>0</v>
      </c>
      <c r="Q623" s="12">
        <v>4500</v>
      </c>
      <c r="R623" s="4" t="s">
        <v>16</v>
      </c>
      <c r="S623" s="4" t="s">
        <v>16</v>
      </c>
      <c r="T623" s="4" t="s">
        <v>16</v>
      </c>
    </row>
    <row r="624" spans="1:20" ht="11.1" customHeight="1" x14ac:dyDescent="0.2">
      <c r="A624" s="3" t="s">
        <v>1086</v>
      </c>
      <c r="B624" s="3" t="s">
        <v>1434</v>
      </c>
      <c r="C624" s="3" t="s">
        <v>399</v>
      </c>
      <c r="D624" s="3" t="s">
        <v>280</v>
      </c>
      <c r="E624" s="3" t="s">
        <v>281</v>
      </c>
      <c r="F624" s="3" t="s">
        <v>195</v>
      </c>
      <c r="G624" s="16" t="s">
        <v>1536</v>
      </c>
      <c r="H624" s="3" t="s">
        <v>1427</v>
      </c>
      <c r="I624" s="3" t="s">
        <v>287</v>
      </c>
      <c r="J624" s="3" t="s">
        <v>400</v>
      </c>
      <c r="K624" s="12">
        <v>15826.61</v>
      </c>
      <c r="L624" s="12">
        <v>2369.6999999999998</v>
      </c>
      <c r="M624" s="12">
        <v>1396.22</v>
      </c>
      <c r="N624" s="12">
        <v>575.72</v>
      </c>
      <c r="O624" s="12">
        <v>12565.45</v>
      </c>
      <c r="P624" s="12">
        <v>6482.3</v>
      </c>
      <c r="Q624" s="12">
        <v>12925.03</v>
      </c>
      <c r="R624" s="4" t="s">
        <v>16</v>
      </c>
      <c r="S624" s="4" t="s">
        <v>16</v>
      </c>
      <c r="T624" s="4" t="s">
        <v>16</v>
      </c>
    </row>
    <row r="625" spans="1:20" ht="11.1" customHeight="1" x14ac:dyDescent="0.2">
      <c r="A625" s="3" t="s">
        <v>1086</v>
      </c>
      <c r="B625" s="3" t="s">
        <v>1435</v>
      </c>
      <c r="C625" s="3" t="s">
        <v>1436</v>
      </c>
      <c r="D625" s="3" t="s">
        <v>280</v>
      </c>
      <c r="E625" s="3" t="s">
        <v>281</v>
      </c>
      <c r="F625" s="3" t="s">
        <v>195</v>
      </c>
      <c r="G625" s="16" t="s">
        <v>1536</v>
      </c>
      <c r="H625" s="3" t="s">
        <v>1427</v>
      </c>
      <c r="I625" s="3" t="s">
        <v>287</v>
      </c>
      <c r="J625" s="3" t="s">
        <v>350</v>
      </c>
      <c r="K625" s="12">
        <v>97984</v>
      </c>
      <c r="L625" s="12">
        <v>18471.240000000002</v>
      </c>
      <c r="M625" s="12">
        <v>43536.93</v>
      </c>
      <c r="N625" s="12">
        <v>18085.009999999998</v>
      </c>
      <c r="O625" s="12">
        <v>100145.95</v>
      </c>
      <c r="P625" s="12">
        <v>13106.63</v>
      </c>
      <c r="Q625" s="12">
        <v>82656.5</v>
      </c>
      <c r="R625" s="4" t="s">
        <v>16</v>
      </c>
      <c r="S625" s="4" t="s">
        <v>16</v>
      </c>
      <c r="T625" s="4" t="s">
        <v>16</v>
      </c>
    </row>
    <row r="626" spans="1:20" ht="11.1" customHeight="1" x14ac:dyDescent="0.2">
      <c r="A626" s="3" t="s">
        <v>1086</v>
      </c>
      <c r="B626" s="3" t="s">
        <v>1437</v>
      </c>
      <c r="C626" s="3" t="s">
        <v>404</v>
      </c>
      <c r="D626" s="3" t="s">
        <v>280</v>
      </c>
      <c r="E626" s="3" t="s">
        <v>281</v>
      </c>
      <c r="F626" s="3" t="s">
        <v>195</v>
      </c>
      <c r="G626" s="16" t="s">
        <v>1536</v>
      </c>
      <c r="H626" s="3" t="s">
        <v>1427</v>
      </c>
      <c r="I626" s="3" t="s">
        <v>287</v>
      </c>
      <c r="J626" s="3" t="s">
        <v>405</v>
      </c>
      <c r="K626" s="12">
        <v>2400</v>
      </c>
      <c r="L626" s="12">
        <v>175.53</v>
      </c>
      <c r="M626" s="12">
        <v>0</v>
      </c>
      <c r="N626" s="12">
        <v>58.66</v>
      </c>
      <c r="O626" s="12">
        <v>732.37</v>
      </c>
      <c r="P626" s="12">
        <v>282.94</v>
      </c>
      <c r="Q626" s="12">
        <v>597.1</v>
      </c>
      <c r="R626" s="4" t="s">
        <v>16</v>
      </c>
      <c r="S626" s="4" t="s">
        <v>16</v>
      </c>
      <c r="T626" s="4" t="s">
        <v>16</v>
      </c>
    </row>
    <row r="627" spans="1:20" ht="11.1" customHeight="1" x14ac:dyDescent="0.2">
      <c r="A627" s="3" t="s">
        <v>1086</v>
      </c>
      <c r="B627" s="3" t="s">
        <v>1438</v>
      </c>
      <c r="C627" s="3" t="s">
        <v>407</v>
      </c>
      <c r="D627" s="3" t="s">
        <v>280</v>
      </c>
      <c r="E627" s="3" t="s">
        <v>281</v>
      </c>
      <c r="F627" s="3" t="s">
        <v>195</v>
      </c>
      <c r="G627" s="16" t="s">
        <v>1536</v>
      </c>
      <c r="H627" s="3" t="s">
        <v>1427</v>
      </c>
      <c r="I627" s="3" t="s">
        <v>287</v>
      </c>
      <c r="J627" s="3" t="s">
        <v>408</v>
      </c>
      <c r="K627" s="12">
        <v>1560</v>
      </c>
      <c r="L627" s="12">
        <v>700.67</v>
      </c>
      <c r="M627" s="12">
        <v>558.48</v>
      </c>
      <c r="N627" s="12">
        <v>0</v>
      </c>
      <c r="O627" s="12">
        <v>715.5</v>
      </c>
      <c r="P627" s="12">
        <v>0</v>
      </c>
      <c r="Q627" s="12">
        <v>21.76</v>
      </c>
      <c r="R627" s="4" t="s">
        <v>16</v>
      </c>
      <c r="S627" s="4" t="s">
        <v>16</v>
      </c>
      <c r="T627" s="4" t="s">
        <v>16</v>
      </c>
    </row>
    <row r="628" spans="1:20" ht="11.1" customHeight="1" x14ac:dyDescent="0.2">
      <c r="A628" s="3" t="s">
        <v>1086</v>
      </c>
      <c r="B628" s="3" t="s">
        <v>1439</v>
      </c>
      <c r="C628" s="3" t="s">
        <v>1440</v>
      </c>
      <c r="D628" s="3" t="s">
        <v>280</v>
      </c>
      <c r="E628" s="3" t="s">
        <v>281</v>
      </c>
      <c r="F628" s="3" t="s">
        <v>195</v>
      </c>
      <c r="G628" s="16" t="s">
        <v>1536</v>
      </c>
      <c r="H628" s="3" t="s">
        <v>1427</v>
      </c>
      <c r="I628" s="3" t="s">
        <v>287</v>
      </c>
      <c r="J628" s="3" t="s">
        <v>770</v>
      </c>
      <c r="K628" s="12">
        <v>0</v>
      </c>
      <c r="L628" s="12">
        <v>0</v>
      </c>
      <c r="M628" s="12">
        <v>0</v>
      </c>
      <c r="N628" s="12">
        <v>0</v>
      </c>
      <c r="O628" s="12">
        <v>0</v>
      </c>
      <c r="P628" s="12">
        <v>0</v>
      </c>
      <c r="Q628" s="12">
        <v>0</v>
      </c>
      <c r="R628" s="4" t="s">
        <v>16</v>
      </c>
      <c r="S628" s="4" t="s">
        <v>16</v>
      </c>
      <c r="T628" s="4" t="s">
        <v>16</v>
      </c>
    </row>
    <row r="629" spans="1:20" ht="11.1" customHeight="1" x14ac:dyDescent="0.2">
      <c r="A629" s="3" t="s">
        <v>1086</v>
      </c>
      <c r="B629" s="3" t="s">
        <v>1441</v>
      </c>
      <c r="C629" s="3" t="s">
        <v>286</v>
      </c>
      <c r="D629" s="3" t="s">
        <v>280</v>
      </c>
      <c r="E629" s="3" t="s">
        <v>281</v>
      </c>
      <c r="F629" s="3" t="s">
        <v>195</v>
      </c>
      <c r="G629" s="16" t="s">
        <v>1536</v>
      </c>
      <c r="H629" s="3" t="s">
        <v>1427</v>
      </c>
      <c r="I629" s="3" t="s">
        <v>287</v>
      </c>
      <c r="J629" s="3" t="s">
        <v>288</v>
      </c>
      <c r="K629" s="12">
        <v>750</v>
      </c>
      <c r="L629" s="12">
        <v>224.32</v>
      </c>
      <c r="M629" s="12">
        <v>0</v>
      </c>
      <c r="N629" s="12">
        <v>0</v>
      </c>
      <c r="O629" s="12">
        <v>490.37</v>
      </c>
      <c r="P629" s="12">
        <v>183.04</v>
      </c>
      <c r="Q629" s="12">
        <v>321.33999999999997</v>
      </c>
      <c r="R629" s="4" t="s">
        <v>16</v>
      </c>
      <c r="S629" s="4" t="s">
        <v>16</v>
      </c>
      <c r="T629" s="4" t="s">
        <v>16</v>
      </c>
    </row>
    <row r="630" spans="1:20" ht="11.1" customHeight="1" x14ac:dyDescent="0.2">
      <c r="A630" s="3" t="s">
        <v>1086</v>
      </c>
      <c r="B630" s="3" t="s">
        <v>1442</v>
      </c>
      <c r="C630" s="3" t="s">
        <v>411</v>
      </c>
      <c r="D630" s="3" t="s">
        <v>280</v>
      </c>
      <c r="E630" s="3" t="s">
        <v>281</v>
      </c>
      <c r="F630" s="3" t="s">
        <v>195</v>
      </c>
      <c r="G630" s="16" t="s">
        <v>1536</v>
      </c>
      <c r="H630" s="3" t="s">
        <v>1427</v>
      </c>
      <c r="I630" s="3" t="s">
        <v>287</v>
      </c>
      <c r="J630" s="3" t="s">
        <v>412</v>
      </c>
      <c r="K630" s="12">
        <v>237500</v>
      </c>
      <c r="L630" s="12">
        <v>32914.67</v>
      </c>
      <c r="M630" s="12">
        <v>0</v>
      </c>
      <c r="N630" s="12">
        <v>70761.600000000006</v>
      </c>
      <c r="O630" s="12">
        <v>222750.13</v>
      </c>
      <c r="P630" s="12">
        <v>49168.56</v>
      </c>
      <c r="Q630" s="12">
        <v>237690.42</v>
      </c>
      <c r="R630" s="4" t="s">
        <v>16</v>
      </c>
      <c r="S630" s="4" t="s">
        <v>16</v>
      </c>
      <c r="T630" s="4" t="s">
        <v>16</v>
      </c>
    </row>
    <row r="631" spans="1:20" ht="11.1" customHeight="1" x14ac:dyDescent="0.2">
      <c r="A631" s="3" t="s">
        <v>1086</v>
      </c>
      <c r="B631" s="3" t="s">
        <v>1443</v>
      </c>
      <c r="C631" s="3" t="s">
        <v>314</v>
      </c>
      <c r="D631" s="3" t="s">
        <v>280</v>
      </c>
      <c r="E631" s="3" t="s">
        <v>281</v>
      </c>
      <c r="F631" s="3" t="s">
        <v>195</v>
      </c>
      <c r="G631" s="16" t="s">
        <v>1536</v>
      </c>
      <c r="H631" s="3" t="s">
        <v>1427</v>
      </c>
      <c r="I631" s="3" t="s">
        <v>287</v>
      </c>
      <c r="J631" s="3" t="s">
        <v>291</v>
      </c>
      <c r="K631" s="12">
        <v>1380</v>
      </c>
      <c r="L631" s="12">
        <v>305.63</v>
      </c>
      <c r="M631" s="12">
        <v>0</v>
      </c>
      <c r="N631" s="12">
        <v>381.83</v>
      </c>
      <c r="O631" s="12">
        <v>1349.04</v>
      </c>
      <c r="P631" s="12">
        <v>326.44</v>
      </c>
      <c r="Q631" s="12">
        <v>1414.91</v>
      </c>
      <c r="R631" s="4" t="s">
        <v>16</v>
      </c>
      <c r="S631" s="4" t="s">
        <v>16</v>
      </c>
      <c r="T631" s="4" t="s">
        <v>16</v>
      </c>
    </row>
    <row r="632" spans="1:20" ht="11.1" customHeight="1" x14ac:dyDescent="0.2">
      <c r="A632" s="3" t="s">
        <v>1086</v>
      </c>
      <c r="B632" s="3" t="s">
        <v>1444</v>
      </c>
      <c r="C632" s="3" t="s">
        <v>293</v>
      </c>
      <c r="D632" s="3" t="s">
        <v>280</v>
      </c>
      <c r="E632" s="3" t="s">
        <v>281</v>
      </c>
      <c r="F632" s="3" t="s">
        <v>195</v>
      </c>
      <c r="G632" s="16" t="s">
        <v>1536</v>
      </c>
      <c r="H632" s="3" t="s">
        <v>1427</v>
      </c>
      <c r="I632" s="3" t="s">
        <v>287</v>
      </c>
      <c r="J632" s="3" t="s">
        <v>294</v>
      </c>
      <c r="K632" s="12">
        <v>219850</v>
      </c>
      <c r="L632" s="12">
        <v>23431.34</v>
      </c>
      <c r="M632" s="12">
        <v>64432.63</v>
      </c>
      <c r="N632" s="12">
        <v>8094.63</v>
      </c>
      <c r="O632" s="12">
        <v>176612.3</v>
      </c>
      <c r="P632" s="12">
        <v>20233.64</v>
      </c>
      <c r="Q632" s="12">
        <v>161693.65</v>
      </c>
      <c r="R632" s="4" t="s">
        <v>16</v>
      </c>
      <c r="S632" s="4" t="s">
        <v>16</v>
      </c>
      <c r="T632" s="4" t="s">
        <v>16</v>
      </c>
    </row>
    <row r="633" spans="1:20" ht="11.1" customHeight="1" x14ac:dyDescent="0.2">
      <c r="A633" s="3" t="s">
        <v>1086</v>
      </c>
      <c r="B633" s="3" t="s">
        <v>1445</v>
      </c>
      <c r="C633" s="3" t="s">
        <v>572</v>
      </c>
      <c r="D633" s="3" t="s">
        <v>280</v>
      </c>
      <c r="E633" s="3" t="s">
        <v>281</v>
      </c>
      <c r="F633" s="3" t="s">
        <v>195</v>
      </c>
      <c r="G633" s="16" t="s">
        <v>1536</v>
      </c>
      <c r="H633" s="3" t="s">
        <v>1427</v>
      </c>
      <c r="I633" s="3" t="s">
        <v>287</v>
      </c>
      <c r="J633" s="3" t="s">
        <v>356</v>
      </c>
      <c r="K633" s="12">
        <v>0</v>
      </c>
      <c r="L633" s="12">
        <v>0</v>
      </c>
      <c r="M633" s="12">
        <v>0</v>
      </c>
      <c r="N633" s="12">
        <v>0</v>
      </c>
      <c r="O633" s="12">
        <v>0</v>
      </c>
      <c r="P633" s="12">
        <v>0</v>
      </c>
      <c r="Q633" s="12">
        <v>0</v>
      </c>
      <c r="R633" s="4" t="s">
        <v>16</v>
      </c>
      <c r="S633" s="4" t="s">
        <v>16</v>
      </c>
      <c r="T633" s="4" t="s">
        <v>16</v>
      </c>
    </row>
    <row r="634" spans="1:20" ht="11.1" customHeight="1" x14ac:dyDescent="0.2">
      <c r="A634" s="3" t="s">
        <v>1086</v>
      </c>
      <c r="B634" s="3" t="s">
        <v>1446</v>
      </c>
      <c r="C634" s="3" t="s">
        <v>1447</v>
      </c>
      <c r="D634" s="3" t="s">
        <v>280</v>
      </c>
      <c r="E634" s="3" t="s">
        <v>281</v>
      </c>
      <c r="F634" s="3" t="s">
        <v>195</v>
      </c>
      <c r="G634" s="16" t="s">
        <v>1536</v>
      </c>
      <c r="H634" s="3" t="s">
        <v>1427</v>
      </c>
      <c r="I634" s="3" t="s">
        <v>287</v>
      </c>
      <c r="J634" s="3" t="s">
        <v>417</v>
      </c>
      <c r="K634" s="12">
        <v>1500</v>
      </c>
      <c r="L634" s="12">
        <v>26.32</v>
      </c>
      <c r="M634" s="12">
        <v>0</v>
      </c>
      <c r="N634" s="12">
        <v>0</v>
      </c>
      <c r="O634" s="12">
        <v>105.75</v>
      </c>
      <c r="P634" s="12">
        <v>135.66</v>
      </c>
      <c r="Q634" s="12">
        <v>663.18</v>
      </c>
      <c r="R634" s="4" t="s">
        <v>16</v>
      </c>
      <c r="S634" s="4" t="s">
        <v>16</v>
      </c>
      <c r="T634" s="4" t="s">
        <v>16</v>
      </c>
    </row>
    <row r="635" spans="1:20" ht="11.1" customHeight="1" x14ac:dyDescent="0.2">
      <c r="A635" s="3" t="s">
        <v>1086</v>
      </c>
      <c r="B635" s="3" t="s">
        <v>1448</v>
      </c>
      <c r="C635" s="3" t="s">
        <v>1449</v>
      </c>
      <c r="D635" s="3" t="s">
        <v>280</v>
      </c>
      <c r="E635" s="3" t="s">
        <v>281</v>
      </c>
      <c r="F635" s="3" t="s">
        <v>195</v>
      </c>
      <c r="G635" s="16" t="s">
        <v>1536</v>
      </c>
      <c r="H635" s="3" t="s">
        <v>1427</v>
      </c>
      <c r="I635" s="3" t="s">
        <v>287</v>
      </c>
      <c r="J635" s="3" t="s">
        <v>420</v>
      </c>
      <c r="K635" s="12">
        <v>10000</v>
      </c>
      <c r="L635" s="12">
        <v>0</v>
      </c>
      <c r="M635" s="12">
        <v>0</v>
      </c>
      <c r="N635" s="12">
        <v>437.55</v>
      </c>
      <c r="O635" s="12">
        <v>7319.45</v>
      </c>
      <c r="P635" s="12">
        <v>0</v>
      </c>
      <c r="Q635" s="12">
        <v>1259</v>
      </c>
      <c r="R635" s="4" t="s">
        <v>16</v>
      </c>
      <c r="S635" s="4" t="s">
        <v>16</v>
      </c>
      <c r="T635" s="4" t="s">
        <v>16</v>
      </c>
    </row>
    <row r="636" spans="1:20" ht="11.1" customHeight="1" x14ac:dyDescent="0.2">
      <c r="A636" s="3" t="s">
        <v>1086</v>
      </c>
      <c r="B636" s="3" t="s">
        <v>1450</v>
      </c>
      <c r="C636" s="3" t="s">
        <v>1306</v>
      </c>
      <c r="D636" s="3" t="s">
        <v>280</v>
      </c>
      <c r="E636" s="3" t="s">
        <v>281</v>
      </c>
      <c r="F636" s="3" t="s">
        <v>195</v>
      </c>
      <c r="G636" s="16" t="s">
        <v>1536</v>
      </c>
      <c r="H636" s="3" t="s">
        <v>1427</v>
      </c>
      <c r="I636" s="3" t="s">
        <v>287</v>
      </c>
      <c r="J636" s="3" t="s">
        <v>341</v>
      </c>
      <c r="K636" s="12">
        <v>1200</v>
      </c>
      <c r="L636" s="12">
        <v>176.91</v>
      </c>
      <c r="M636" s="12">
        <v>549.03</v>
      </c>
      <c r="N636" s="12">
        <v>176.91</v>
      </c>
      <c r="O636" s="12">
        <v>727.77</v>
      </c>
      <c r="P636" s="12">
        <v>176.91</v>
      </c>
      <c r="Q636" s="12">
        <v>707.64</v>
      </c>
      <c r="R636" s="4" t="s">
        <v>16</v>
      </c>
      <c r="S636" s="4" t="s">
        <v>16</v>
      </c>
      <c r="T636" s="4" t="s">
        <v>16</v>
      </c>
    </row>
    <row r="637" spans="1:20" ht="11.1" customHeight="1" x14ac:dyDescent="0.2">
      <c r="A637" s="3" t="s">
        <v>1086</v>
      </c>
      <c r="B637" s="3" t="s">
        <v>1451</v>
      </c>
      <c r="C637" s="3" t="s">
        <v>296</v>
      </c>
      <c r="D637" s="3" t="s">
        <v>280</v>
      </c>
      <c r="E637" s="3" t="s">
        <v>281</v>
      </c>
      <c r="F637" s="3" t="s">
        <v>195</v>
      </c>
      <c r="G637" s="16" t="s">
        <v>1536</v>
      </c>
      <c r="H637" s="3" t="s">
        <v>1427</v>
      </c>
      <c r="I637" s="3" t="s">
        <v>287</v>
      </c>
      <c r="J637" s="3" t="s">
        <v>297</v>
      </c>
      <c r="K637" s="12">
        <v>6610</v>
      </c>
      <c r="L637" s="12">
        <v>123</v>
      </c>
      <c r="M637" s="12">
        <v>1100</v>
      </c>
      <c r="N637" s="12">
        <v>2089.04</v>
      </c>
      <c r="O637" s="12">
        <v>3251.03</v>
      </c>
      <c r="P637" s="12">
        <v>2676.93</v>
      </c>
      <c r="Q637" s="12">
        <v>4925.66</v>
      </c>
      <c r="R637" s="4" t="s">
        <v>16</v>
      </c>
      <c r="S637" s="4" t="s">
        <v>16</v>
      </c>
      <c r="T637" s="4" t="s">
        <v>16</v>
      </c>
    </row>
    <row r="638" spans="1:20" ht="11.1" customHeight="1" x14ac:dyDescent="0.2">
      <c r="A638" s="3" t="s">
        <v>1086</v>
      </c>
      <c r="B638" s="3" t="s">
        <v>1452</v>
      </c>
      <c r="C638" s="3" t="s">
        <v>299</v>
      </c>
      <c r="D638" s="3" t="s">
        <v>280</v>
      </c>
      <c r="E638" s="3" t="s">
        <v>281</v>
      </c>
      <c r="F638" s="3" t="s">
        <v>195</v>
      </c>
      <c r="G638" s="16" t="s">
        <v>1536</v>
      </c>
      <c r="H638" s="3" t="s">
        <v>1427</v>
      </c>
      <c r="I638" s="3" t="s">
        <v>287</v>
      </c>
      <c r="J638" s="3" t="s">
        <v>300</v>
      </c>
      <c r="K638" s="12">
        <v>8250</v>
      </c>
      <c r="L638" s="12">
        <v>8250</v>
      </c>
      <c r="M638" s="12">
        <v>0</v>
      </c>
      <c r="N638" s="12">
        <v>0</v>
      </c>
      <c r="O638" s="12">
        <v>0</v>
      </c>
      <c r="P638" s="12">
        <v>0</v>
      </c>
      <c r="Q638" s="12">
        <v>0</v>
      </c>
      <c r="R638" s="4" t="s">
        <v>16</v>
      </c>
      <c r="S638" s="4" t="s">
        <v>16</v>
      </c>
      <c r="T638" s="4" t="s">
        <v>16</v>
      </c>
    </row>
    <row r="639" spans="1:20" ht="11.1" customHeight="1" x14ac:dyDescent="0.2">
      <c r="A639" s="3" t="s">
        <v>1086</v>
      </c>
      <c r="B639" s="3" t="s">
        <v>1453</v>
      </c>
      <c r="C639" s="3" t="s">
        <v>302</v>
      </c>
      <c r="D639" s="3" t="s">
        <v>280</v>
      </c>
      <c r="E639" s="3" t="s">
        <v>281</v>
      </c>
      <c r="F639" s="3" t="s">
        <v>195</v>
      </c>
      <c r="G639" s="16" t="s">
        <v>1536</v>
      </c>
      <c r="H639" s="3" t="s">
        <v>1427</v>
      </c>
      <c r="I639" s="3" t="s">
        <v>303</v>
      </c>
      <c r="J639" s="3" t="s">
        <v>304</v>
      </c>
      <c r="K639" s="12">
        <v>29588.36</v>
      </c>
      <c r="L639" s="12">
        <v>7223.19</v>
      </c>
      <c r="M639" s="12">
        <v>0</v>
      </c>
      <c r="N639" s="12">
        <v>6526.02</v>
      </c>
      <c r="O639" s="12">
        <v>28405.65</v>
      </c>
      <c r="P639" s="12">
        <v>6226.54</v>
      </c>
      <c r="Q639" s="12">
        <v>28020.85</v>
      </c>
      <c r="R639" s="4" t="s">
        <v>16</v>
      </c>
      <c r="S639" s="4" t="s">
        <v>16</v>
      </c>
      <c r="T639" s="4" t="s">
        <v>16</v>
      </c>
    </row>
    <row r="640" spans="1:20" ht="11.1" customHeight="1" x14ac:dyDescent="0.2">
      <c r="A640" s="3" t="s">
        <v>1086</v>
      </c>
      <c r="B640" s="3" t="s">
        <v>1454</v>
      </c>
      <c r="C640" s="3" t="s">
        <v>1455</v>
      </c>
      <c r="D640" s="3" t="s">
        <v>280</v>
      </c>
      <c r="E640" s="3" t="s">
        <v>281</v>
      </c>
      <c r="F640" s="3" t="s">
        <v>195</v>
      </c>
      <c r="G640" s="16" t="s">
        <v>1536</v>
      </c>
      <c r="H640" s="3" t="s">
        <v>1456</v>
      </c>
      <c r="I640" s="3" t="s">
        <v>287</v>
      </c>
      <c r="J640" s="3" t="s">
        <v>323</v>
      </c>
      <c r="K640" s="12">
        <v>0</v>
      </c>
      <c r="L640" s="12">
        <v>0</v>
      </c>
      <c r="M640" s="12">
        <v>0</v>
      </c>
      <c r="N640" s="12">
        <v>0</v>
      </c>
      <c r="O640" s="12">
        <v>0</v>
      </c>
      <c r="P640" s="12">
        <v>0</v>
      </c>
      <c r="Q640" s="12">
        <v>0</v>
      </c>
      <c r="R640" s="4" t="s">
        <v>16</v>
      </c>
      <c r="S640" s="4" t="s">
        <v>16</v>
      </c>
      <c r="T640" s="4" t="s">
        <v>16</v>
      </c>
    </row>
    <row r="641" spans="1:20" ht="11.1" customHeight="1" x14ac:dyDescent="0.2">
      <c r="A641" s="3" t="s">
        <v>1086</v>
      </c>
      <c r="B641" s="3" t="s">
        <v>1457</v>
      </c>
      <c r="C641" s="3" t="s">
        <v>1458</v>
      </c>
      <c r="D641" s="3" t="s">
        <v>280</v>
      </c>
      <c r="E641" s="3" t="s">
        <v>281</v>
      </c>
      <c r="F641" s="3" t="s">
        <v>195</v>
      </c>
      <c r="G641" s="16" t="s">
        <v>1536</v>
      </c>
      <c r="H641" s="3" t="s">
        <v>1459</v>
      </c>
      <c r="I641" s="3" t="s">
        <v>334</v>
      </c>
      <c r="J641" s="3" t="s">
        <v>1140</v>
      </c>
      <c r="K641" s="12">
        <v>0</v>
      </c>
      <c r="L641" s="12">
        <v>0</v>
      </c>
      <c r="M641" s="12">
        <v>0</v>
      </c>
      <c r="N641" s="12">
        <v>0</v>
      </c>
      <c r="O641" s="12">
        <v>0</v>
      </c>
      <c r="P641" s="12">
        <v>0</v>
      </c>
      <c r="Q641" s="12">
        <v>0</v>
      </c>
      <c r="R641" s="4" t="s">
        <v>16</v>
      </c>
      <c r="S641" s="4" t="s">
        <v>16</v>
      </c>
      <c r="T641" s="4" t="s">
        <v>16</v>
      </c>
    </row>
    <row r="642" spans="1:20" ht="11.1" customHeight="1" x14ac:dyDescent="0.2">
      <c r="A642" s="3" t="s">
        <v>1086</v>
      </c>
      <c r="B642" s="3" t="s">
        <v>1460</v>
      </c>
      <c r="C642" s="3" t="s">
        <v>1461</v>
      </c>
      <c r="D642" s="3" t="s">
        <v>280</v>
      </c>
      <c r="E642" s="3" t="s">
        <v>281</v>
      </c>
      <c r="F642" s="3" t="s">
        <v>195</v>
      </c>
      <c r="G642" s="16" t="s">
        <v>1536</v>
      </c>
      <c r="H642" s="3" t="s">
        <v>1459</v>
      </c>
      <c r="I642" s="3" t="s">
        <v>334</v>
      </c>
      <c r="J642" s="3" t="s">
        <v>1319</v>
      </c>
      <c r="K642" s="12">
        <v>200000</v>
      </c>
      <c r="L642" s="12">
        <v>0</v>
      </c>
      <c r="M642" s="12">
        <v>0</v>
      </c>
      <c r="N642" s="12">
        <v>0</v>
      </c>
      <c r="O642" s="12">
        <v>0</v>
      </c>
      <c r="P642" s="12">
        <v>0</v>
      </c>
      <c r="Q642" s="12">
        <v>0</v>
      </c>
      <c r="R642" s="4" t="s">
        <v>16</v>
      </c>
      <c r="S642" s="4" t="s">
        <v>16</v>
      </c>
      <c r="T642" s="4" t="s">
        <v>16</v>
      </c>
    </row>
    <row r="643" spans="1:20" ht="11.1" customHeight="1" x14ac:dyDescent="0.2">
      <c r="A643" s="3" t="s">
        <v>1086</v>
      </c>
      <c r="B643" s="3" t="s">
        <v>1462</v>
      </c>
      <c r="C643" s="3" t="s">
        <v>1463</v>
      </c>
      <c r="D643" s="3" t="s">
        <v>280</v>
      </c>
      <c r="E643" s="3" t="s">
        <v>281</v>
      </c>
      <c r="F643" s="3" t="s">
        <v>195</v>
      </c>
      <c r="G643" s="16" t="s">
        <v>1536</v>
      </c>
      <c r="H643" s="3" t="s">
        <v>1459</v>
      </c>
      <c r="I643" s="3" t="s">
        <v>334</v>
      </c>
      <c r="J643" s="3" t="s">
        <v>1322</v>
      </c>
      <c r="K643" s="12">
        <v>217515</v>
      </c>
      <c r="L643" s="12">
        <v>9875</v>
      </c>
      <c r="M643" s="12">
        <v>152040</v>
      </c>
      <c r="N643" s="12">
        <v>0</v>
      </c>
      <c r="O643" s="12">
        <v>0</v>
      </c>
      <c r="P643" s="12">
        <v>48869.59</v>
      </c>
      <c r="Q643" s="12">
        <v>0</v>
      </c>
      <c r="R643" s="4" t="s">
        <v>16</v>
      </c>
      <c r="S643" s="4" t="s">
        <v>16</v>
      </c>
      <c r="T643" s="4" t="s">
        <v>16</v>
      </c>
    </row>
    <row r="644" spans="1:20" ht="11.1" customHeight="1" x14ac:dyDescent="0.2">
      <c r="A644" s="3" t="s">
        <v>1086</v>
      </c>
      <c r="B644" s="3" t="s">
        <v>1464</v>
      </c>
      <c r="C644" s="3" t="s">
        <v>1465</v>
      </c>
      <c r="D644" s="3" t="s">
        <v>280</v>
      </c>
      <c r="E644" s="3" t="s">
        <v>281</v>
      </c>
      <c r="F644" s="3" t="s">
        <v>195</v>
      </c>
      <c r="G644" s="16" t="s">
        <v>1536</v>
      </c>
      <c r="H644" s="3" t="s">
        <v>1459</v>
      </c>
      <c r="I644" s="3" t="s">
        <v>334</v>
      </c>
      <c r="J644" s="3" t="s">
        <v>1325</v>
      </c>
      <c r="K644" s="12">
        <v>0</v>
      </c>
      <c r="L644" s="12">
        <v>0</v>
      </c>
      <c r="M644" s="12">
        <v>0</v>
      </c>
      <c r="N644" s="12">
        <v>16872</v>
      </c>
      <c r="O644" s="12">
        <v>0</v>
      </c>
      <c r="P644" s="12">
        <v>0</v>
      </c>
      <c r="Q644" s="12">
        <v>0</v>
      </c>
      <c r="R644" s="4" t="s">
        <v>16</v>
      </c>
      <c r="S644" s="4" t="s">
        <v>16</v>
      </c>
      <c r="T644" s="4" t="s">
        <v>16</v>
      </c>
    </row>
    <row r="645" spans="1:20" ht="11.1" customHeight="1" x14ac:dyDescent="0.2">
      <c r="A645" s="3" t="s">
        <v>1086</v>
      </c>
      <c r="B645" s="3" t="s">
        <v>1466</v>
      </c>
      <c r="C645" s="3" t="s">
        <v>1467</v>
      </c>
      <c r="D645" s="3" t="s">
        <v>280</v>
      </c>
      <c r="E645" s="3" t="s">
        <v>281</v>
      </c>
      <c r="F645" s="3" t="s">
        <v>195</v>
      </c>
      <c r="G645" s="16" t="s">
        <v>1536</v>
      </c>
      <c r="H645" s="3" t="s">
        <v>1459</v>
      </c>
      <c r="I645" s="3" t="s">
        <v>334</v>
      </c>
      <c r="J645" s="3" t="s">
        <v>1331</v>
      </c>
      <c r="K645" s="12">
        <v>0</v>
      </c>
      <c r="L645" s="12">
        <v>0</v>
      </c>
      <c r="M645" s="12">
        <v>0</v>
      </c>
      <c r="N645" s="12">
        <v>0</v>
      </c>
      <c r="O645" s="12">
        <v>0</v>
      </c>
      <c r="P645" s="12">
        <v>0</v>
      </c>
      <c r="Q645" s="12">
        <v>0</v>
      </c>
      <c r="R645" s="4" t="s">
        <v>16</v>
      </c>
      <c r="S645" s="4" t="s">
        <v>16</v>
      </c>
      <c r="T645" s="4" t="s">
        <v>16</v>
      </c>
    </row>
    <row r="646" spans="1:20" ht="11.1" customHeight="1" x14ac:dyDescent="0.2">
      <c r="A646" s="3" t="s">
        <v>1086</v>
      </c>
      <c r="B646" s="3" t="s">
        <v>1468</v>
      </c>
      <c r="C646" s="3" t="s">
        <v>1469</v>
      </c>
      <c r="D646" s="3" t="s">
        <v>280</v>
      </c>
      <c r="E646" s="3" t="s">
        <v>281</v>
      </c>
      <c r="F646" s="3" t="s">
        <v>195</v>
      </c>
      <c r="G646" s="16" t="s">
        <v>1536</v>
      </c>
      <c r="H646" s="3" t="s">
        <v>1459</v>
      </c>
      <c r="I646" s="3" t="s">
        <v>334</v>
      </c>
      <c r="J646" s="3" t="s">
        <v>1334</v>
      </c>
      <c r="K646" s="12">
        <v>60110.37</v>
      </c>
      <c r="L646" s="12">
        <v>0</v>
      </c>
      <c r="M646" s="12">
        <v>60110.37</v>
      </c>
      <c r="N646" s="12">
        <v>0</v>
      </c>
      <c r="O646" s="12">
        <v>0</v>
      </c>
      <c r="P646" s="12">
        <v>0</v>
      </c>
      <c r="Q646" s="12">
        <v>0</v>
      </c>
      <c r="R646" s="4" t="s">
        <v>16</v>
      </c>
      <c r="S646" s="4" t="s">
        <v>16</v>
      </c>
      <c r="T646" s="4" t="s">
        <v>16</v>
      </c>
    </row>
    <row r="647" spans="1:20" ht="11.1" customHeight="1" x14ac:dyDescent="0.2">
      <c r="A647" s="3" t="s">
        <v>1086</v>
      </c>
      <c r="B647" s="3" t="s">
        <v>1470</v>
      </c>
      <c r="C647" s="3" t="s">
        <v>1471</v>
      </c>
      <c r="D647" s="3" t="s">
        <v>280</v>
      </c>
      <c r="E647" s="3" t="s">
        <v>281</v>
      </c>
      <c r="F647" s="3" t="s">
        <v>195</v>
      </c>
      <c r="G647" s="16" t="s">
        <v>1536</v>
      </c>
      <c r="H647" s="3" t="s">
        <v>1459</v>
      </c>
      <c r="I647" s="3" t="s">
        <v>334</v>
      </c>
      <c r="J647" s="3" t="s">
        <v>1349</v>
      </c>
      <c r="K647" s="12">
        <v>22000</v>
      </c>
      <c r="L647" s="12">
        <v>0</v>
      </c>
      <c r="M647" s="12">
        <v>0</v>
      </c>
      <c r="N647" s="12">
        <v>0</v>
      </c>
      <c r="O647" s="12">
        <v>0</v>
      </c>
      <c r="P647" s="12">
        <v>0</v>
      </c>
      <c r="Q647" s="12">
        <v>0</v>
      </c>
      <c r="R647" s="4" t="s">
        <v>16</v>
      </c>
      <c r="S647" s="4" t="s">
        <v>16</v>
      </c>
      <c r="T647" s="4" t="s">
        <v>16</v>
      </c>
    </row>
    <row r="648" spans="1:20" ht="11.1" customHeight="1" x14ac:dyDescent="0.2">
      <c r="A648" s="3" t="s">
        <v>1086</v>
      </c>
      <c r="B648" s="3" t="s">
        <v>1472</v>
      </c>
      <c r="C648" s="3" t="s">
        <v>1473</v>
      </c>
      <c r="D648" s="3" t="s">
        <v>280</v>
      </c>
      <c r="E648" s="3" t="s">
        <v>281</v>
      </c>
      <c r="F648" s="3" t="s">
        <v>195</v>
      </c>
      <c r="G648" s="16" t="s">
        <v>1536</v>
      </c>
      <c r="H648" s="3" t="s">
        <v>1459</v>
      </c>
      <c r="I648" s="3" t="s">
        <v>334</v>
      </c>
      <c r="J648" s="3" t="s">
        <v>1352</v>
      </c>
      <c r="K648" s="12">
        <v>212500</v>
      </c>
      <c r="L648" s="12">
        <v>0</v>
      </c>
      <c r="M648" s="12">
        <v>0</v>
      </c>
      <c r="N648" s="12">
        <v>0</v>
      </c>
      <c r="O648" s="12">
        <v>0</v>
      </c>
      <c r="P648" s="12">
        <v>0</v>
      </c>
      <c r="Q648" s="12">
        <v>0</v>
      </c>
      <c r="R648" s="4" t="s">
        <v>16</v>
      </c>
      <c r="S648" s="4" t="s">
        <v>16</v>
      </c>
      <c r="T648" s="4" t="s">
        <v>16</v>
      </c>
    </row>
    <row r="649" spans="1:20" ht="11.1" customHeight="1" x14ac:dyDescent="0.2">
      <c r="A649" s="3" t="s">
        <v>1086</v>
      </c>
      <c r="B649" s="3" t="s">
        <v>1474</v>
      </c>
      <c r="C649" s="3" t="s">
        <v>1475</v>
      </c>
      <c r="D649" s="3" t="s">
        <v>280</v>
      </c>
      <c r="E649" s="3" t="s">
        <v>281</v>
      </c>
      <c r="F649" s="3" t="s">
        <v>195</v>
      </c>
      <c r="G649" s="16" t="s">
        <v>1536</v>
      </c>
      <c r="H649" s="3" t="s">
        <v>1459</v>
      </c>
      <c r="I649" s="3" t="s">
        <v>334</v>
      </c>
      <c r="J649" s="3" t="s">
        <v>1476</v>
      </c>
      <c r="K649" s="12">
        <v>15893.53</v>
      </c>
      <c r="L649" s="12">
        <v>0</v>
      </c>
      <c r="M649" s="12">
        <v>15893.53</v>
      </c>
      <c r="N649" s="12">
        <v>0</v>
      </c>
      <c r="O649" s="12">
        <v>0</v>
      </c>
      <c r="P649" s="12">
        <v>0</v>
      </c>
      <c r="Q649" s="12">
        <v>0</v>
      </c>
      <c r="R649" s="4" t="s">
        <v>16</v>
      </c>
      <c r="S649" s="4" t="s">
        <v>16</v>
      </c>
      <c r="T649" s="4" t="s">
        <v>16</v>
      </c>
    </row>
    <row r="650" spans="1:20" ht="11.1" customHeight="1" x14ac:dyDescent="0.2">
      <c r="A650" s="3" t="s">
        <v>1086</v>
      </c>
      <c r="B650" s="3" t="s">
        <v>1477</v>
      </c>
      <c r="C650" s="3" t="s">
        <v>1478</v>
      </c>
      <c r="D650" s="3" t="s">
        <v>280</v>
      </c>
      <c r="E650" s="3" t="s">
        <v>281</v>
      </c>
      <c r="F650" s="3" t="s">
        <v>214</v>
      </c>
      <c r="G650" s="16" t="s">
        <v>1539</v>
      </c>
      <c r="H650" s="3" t="s">
        <v>902</v>
      </c>
      <c r="I650" s="3" t="s">
        <v>303</v>
      </c>
      <c r="J650" s="3" t="s">
        <v>903</v>
      </c>
      <c r="K650" s="12">
        <v>81626</v>
      </c>
      <c r="L650" s="12">
        <v>0</v>
      </c>
      <c r="M650" s="12">
        <v>0</v>
      </c>
      <c r="N650" s="12">
        <v>0</v>
      </c>
      <c r="O650" s="12">
        <v>78159</v>
      </c>
      <c r="P650" s="12">
        <v>0</v>
      </c>
      <c r="Q650" s="12">
        <v>77229</v>
      </c>
      <c r="R650" s="4" t="s">
        <v>16</v>
      </c>
      <c r="S650" s="4" t="s">
        <v>16</v>
      </c>
      <c r="T650" s="4" t="s">
        <v>16</v>
      </c>
    </row>
    <row r="651" spans="1:20" ht="11.1" customHeight="1" x14ac:dyDescent="0.2">
      <c r="A651" s="3" t="s">
        <v>1086</v>
      </c>
      <c r="B651" s="3" t="s">
        <v>1479</v>
      </c>
      <c r="C651" s="3" t="s">
        <v>1365</v>
      </c>
      <c r="D651" s="3" t="s">
        <v>280</v>
      </c>
      <c r="E651" s="3" t="s">
        <v>281</v>
      </c>
      <c r="F651" s="3" t="s">
        <v>214</v>
      </c>
      <c r="G651" s="16" t="s">
        <v>1539</v>
      </c>
      <c r="H651" s="3" t="s">
        <v>902</v>
      </c>
      <c r="I651" s="3" t="s">
        <v>303</v>
      </c>
      <c r="J651" s="3" t="s">
        <v>906</v>
      </c>
      <c r="K651" s="12">
        <v>0</v>
      </c>
      <c r="L651" s="12">
        <v>0</v>
      </c>
      <c r="M651" s="12">
        <v>0</v>
      </c>
      <c r="N651" s="12">
        <v>0</v>
      </c>
      <c r="O651" s="12">
        <v>-4171</v>
      </c>
      <c r="P651" s="12">
        <v>0</v>
      </c>
      <c r="Q651" s="12">
        <v>27726</v>
      </c>
      <c r="R651" s="4" t="s">
        <v>16</v>
      </c>
      <c r="S651" s="4" t="s">
        <v>16</v>
      </c>
      <c r="T651" s="4" t="s">
        <v>16</v>
      </c>
    </row>
    <row r="652" spans="1:20" ht="11.1" customHeight="1" x14ac:dyDescent="0.2">
      <c r="A652" s="3" t="s">
        <v>1086</v>
      </c>
      <c r="B652" s="3" t="s">
        <v>1480</v>
      </c>
      <c r="C652" s="3" t="s">
        <v>911</v>
      </c>
      <c r="D652" s="3" t="s">
        <v>280</v>
      </c>
      <c r="E652" s="3" t="s">
        <v>281</v>
      </c>
      <c r="F652" s="3" t="s">
        <v>214</v>
      </c>
      <c r="G652" s="16" t="s">
        <v>1539</v>
      </c>
      <c r="H652" s="3" t="s">
        <v>912</v>
      </c>
      <c r="I652" s="3" t="s">
        <v>303</v>
      </c>
      <c r="J652" s="3" t="s">
        <v>913</v>
      </c>
      <c r="K652" s="12">
        <v>16578</v>
      </c>
      <c r="L652" s="12">
        <v>16578</v>
      </c>
      <c r="M652" s="12">
        <v>0</v>
      </c>
      <c r="N652" s="12">
        <v>17415</v>
      </c>
      <c r="O652" s="12">
        <v>17415</v>
      </c>
      <c r="P652" s="12">
        <v>16072</v>
      </c>
      <c r="Q652" s="12">
        <v>16072</v>
      </c>
      <c r="R652" s="4" t="s">
        <v>16</v>
      </c>
      <c r="S652" s="4" t="s">
        <v>16</v>
      </c>
      <c r="T652" s="4" t="s">
        <v>16</v>
      </c>
    </row>
    <row r="653" spans="1:20" ht="11.1" customHeight="1" x14ac:dyDescent="0.2">
      <c r="A653" s="3" t="s">
        <v>1086</v>
      </c>
      <c r="B653" s="3" t="s">
        <v>1481</v>
      </c>
      <c r="C653" s="3" t="s">
        <v>915</v>
      </c>
      <c r="D653" s="3" t="s">
        <v>280</v>
      </c>
      <c r="E653" s="3" t="s">
        <v>281</v>
      </c>
      <c r="F653" s="3" t="s">
        <v>214</v>
      </c>
      <c r="G653" s="16" t="s">
        <v>1539</v>
      </c>
      <c r="H653" s="3" t="s">
        <v>916</v>
      </c>
      <c r="I653" s="3" t="s">
        <v>303</v>
      </c>
      <c r="J653" s="3" t="s">
        <v>913</v>
      </c>
      <c r="K653" s="12">
        <v>0</v>
      </c>
      <c r="L653" s="12">
        <v>0</v>
      </c>
      <c r="M653" s="12">
        <v>0</v>
      </c>
      <c r="N653" s="12">
        <v>0</v>
      </c>
      <c r="O653" s="12">
        <v>0</v>
      </c>
      <c r="P653" s="12">
        <v>0</v>
      </c>
      <c r="Q653" s="12">
        <v>0</v>
      </c>
      <c r="R653" s="4" t="s">
        <v>16</v>
      </c>
      <c r="S653" s="4" t="s">
        <v>16</v>
      </c>
      <c r="T653" s="4" t="s">
        <v>16</v>
      </c>
    </row>
    <row r="654" spans="1:20" ht="11.1" customHeight="1" x14ac:dyDescent="0.2">
      <c r="A654" s="3" t="s">
        <v>1086</v>
      </c>
      <c r="B654" s="3" t="s">
        <v>1482</v>
      </c>
      <c r="C654" s="3" t="s">
        <v>918</v>
      </c>
      <c r="D654" s="3" t="s">
        <v>280</v>
      </c>
      <c r="E654" s="3" t="s">
        <v>281</v>
      </c>
      <c r="F654" s="3" t="s">
        <v>214</v>
      </c>
      <c r="G654" s="16" t="s">
        <v>1539</v>
      </c>
      <c r="H654" s="3" t="s">
        <v>919</v>
      </c>
      <c r="I654" s="3" t="s">
        <v>303</v>
      </c>
      <c r="J654" s="3" t="s">
        <v>920</v>
      </c>
      <c r="K654" s="12">
        <v>58659</v>
      </c>
      <c r="L654" s="12">
        <v>16672.09</v>
      </c>
      <c r="M654" s="12">
        <v>0</v>
      </c>
      <c r="N654" s="12">
        <v>14871.93</v>
      </c>
      <c r="O654" s="12">
        <v>51539.35</v>
      </c>
      <c r="P654" s="12">
        <v>15552.27</v>
      </c>
      <c r="Q654" s="12">
        <v>65679.86</v>
      </c>
      <c r="R654" s="4" t="s">
        <v>16</v>
      </c>
      <c r="S654" s="4" t="s">
        <v>16</v>
      </c>
      <c r="T654" s="4" t="s">
        <v>16</v>
      </c>
    </row>
    <row r="655" spans="1:20" ht="11.1" customHeight="1" x14ac:dyDescent="0.2">
      <c r="A655" s="3" t="s">
        <v>1086</v>
      </c>
      <c r="B655" s="3" t="s">
        <v>1483</v>
      </c>
      <c r="C655" s="3" t="s">
        <v>922</v>
      </c>
      <c r="D655" s="3" t="s">
        <v>280</v>
      </c>
      <c r="E655" s="3" t="s">
        <v>281</v>
      </c>
      <c r="F655" s="3" t="s">
        <v>214</v>
      </c>
      <c r="G655" s="16" t="s">
        <v>1539</v>
      </c>
      <c r="H655" s="3" t="s">
        <v>919</v>
      </c>
      <c r="I655" s="3" t="s">
        <v>303</v>
      </c>
      <c r="J655" s="3" t="s">
        <v>923</v>
      </c>
      <c r="K655" s="12">
        <v>43083.199999999997</v>
      </c>
      <c r="L655" s="12">
        <v>13688.73</v>
      </c>
      <c r="M655" s="12">
        <v>0</v>
      </c>
      <c r="N655" s="12">
        <v>8172.84</v>
      </c>
      <c r="O655" s="12">
        <v>35739.93</v>
      </c>
      <c r="P655" s="12">
        <v>14677.32</v>
      </c>
      <c r="Q655" s="12">
        <v>53116.14</v>
      </c>
      <c r="R655" s="4" t="s">
        <v>16</v>
      </c>
      <c r="S655" s="4" t="s">
        <v>16</v>
      </c>
      <c r="T655" s="4" t="s">
        <v>16</v>
      </c>
    </row>
    <row r="656" spans="1:20" ht="11.1" customHeight="1" x14ac:dyDescent="0.2">
      <c r="A656" s="3" t="s">
        <v>1086</v>
      </c>
      <c r="B656" s="3" t="s">
        <v>1484</v>
      </c>
      <c r="C656" s="3" t="s">
        <v>925</v>
      </c>
      <c r="D656" s="3" t="s">
        <v>280</v>
      </c>
      <c r="E656" s="3" t="s">
        <v>281</v>
      </c>
      <c r="F656" s="3" t="s">
        <v>214</v>
      </c>
      <c r="G656" s="16" t="s">
        <v>1539</v>
      </c>
      <c r="H656" s="3" t="s">
        <v>926</v>
      </c>
      <c r="I656" s="3" t="s">
        <v>303</v>
      </c>
      <c r="J656" s="3" t="s">
        <v>920</v>
      </c>
      <c r="K656" s="12">
        <v>7000</v>
      </c>
      <c r="L656" s="12">
        <v>2060.9299999999998</v>
      </c>
      <c r="M656" s="12">
        <v>0</v>
      </c>
      <c r="N656" s="12">
        <v>2097.75</v>
      </c>
      <c r="O656" s="12">
        <v>7334.35</v>
      </c>
      <c r="P656" s="12">
        <v>1871.76</v>
      </c>
      <c r="Q656" s="12">
        <v>7487.04</v>
      </c>
      <c r="R656" s="4" t="s">
        <v>16</v>
      </c>
      <c r="S656" s="4" t="s">
        <v>16</v>
      </c>
      <c r="T656" s="4" t="s">
        <v>16</v>
      </c>
    </row>
    <row r="657" spans="1:20" ht="11.1" customHeight="1" x14ac:dyDescent="0.2">
      <c r="A657" s="3" t="s">
        <v>1086</v>
      </c>
      <c r="B657" s="3" t="s">
        <v>1485</v>
      </c>
      <c r="C657" s="3" t="s">
        <v>928</v>
      </c>
      <c r="D657" s="3" t="s">
        <v>280</v>
      </c>
      <c r="E657" s="3" t="s">
        <v>281</v>
      </c>
      <c r="F657" s="3" t="s">
        <v>214</v>
      </c>
      <c r="G657" s="16" t="s">
        <v>1539</v>
      </c>
      <c r="H657" s="3" t="s">
        <v>926</v>
      </c>
      <c r="I657" s="3" t="s">
        <v>303</v>
      </c>
      <c r="J657" s="3" t="s">
        <v>923</v>
      </c>
      <c r="K657" s="12">
        <v>0</v>
      </c>
      <c r="L657" s="12">
        <v>0</v>
      </c>
      <c r="M657" s="12">
        <v>0</v>
      </c>
      <c r="N657" s="12">
        <v>0</v>
      </c>
      <c r="O657" s="12">
        <v>32.909999999999997</v>
      </c>
      <c r="P657" s="12">
        <v>0</v>
      </c>
      <c r="Q657" s="12">
        <v>0</v>
      </c>
      <c r="R657" s="4" t="s">
        <v>16</v>
      </c>
      <c r="S657" s="4" t="s">
        <v>16</v>
      </c>
      <c r="T657" s="4" t="s">
        <v>16</v>
      </c>
    </row>
    <row r="658" spans="1:20" ht="11.1" customHeight="1" x14ac:dyDescent="0.2">
      <c r="A658" s="3" t="s">
        <v>1086</v>
      </c>
      <c r="B658" s="3" t="s">
        <v>1486</v>
      </c>
      <c r="C658" s="3" t="s">
        <v>930</v>
      </c>
      <c r="D658" s="3" t="s">
        <v>280</v>
      </c>
      <c r="E658" s="3" t="s">
        <v>281</v>
      </c>
      <c r="F658" s="3" t="s">
        <v>214</v>
      </c>
      <c r="G658" s="16" t="s">
        <v>1539</v>
      </c>
      <c r="H658" s="3" t="s">
        <v>931</v>
      </c>
      <c r="I658" s="3" t="s">
        <v>303</v>
      </c>
      <c r="J658" s="3" t="s">
        <v>920</v>
      </c>
      <c r="K658" s="12">
        <v>23277</v>
      </c>
      <c r="L658" s="12">
        <v>0</v>
      </c>
      <c r="M658" s="12">
        <v>0</v>
      </c>
      <c r="N658" s="12">
        <v>0</v>
      </c>
      <c r="O658" s="12">
        <v>21378.36</v>
      </c>
      <c r="P658" s="12">
        <v>0</v>
      </c>
      <c r="Q658" s="12">
        <v>29284.1</v>
      </c>
      <c r="R658" s="4" t="s">
        <v>16</v>
      </c>
      <c r="S658" s="4" t="s">
        <v>16</v>
      </c>
      <c r="T658" s="4" t="s">
        <v>16</v>
      </c>
    </row>
    <row r="659" spans="1:20" ht="11.1" customHeight="1" x14ac:dyDescent="0.2">
      <c r="A659" s="3" t="s">
        <v>1086</v>
      </c>
      <c r="B659" s="3" t="s">
        <v>1487</v>
      </c>
      <c r="C659" s="3" t="s">
        <v>1374</v>
      </c>
      <c r="D659" s="3" t="s">
        <v>280</v>
      </c>
      <c r="E659" s="3" t="s">
        <v>281</v>
      </c>
      <c r="F659" s="3" t="s">
        <v>214</v>
      </c>
      <c r="G659" s="16" t="s">
        <v>1539</v>
      </c>
      <c r="H659" s="3" t="s">
        <v>931</v>
      </c>
      <c r="I659" s="3" t="s">
        <v>303</v>
      </c>
      <c r="J659" s="3" t="s">
        <v>304</v>
      </c>
      <c r="K659" s="12">
        <v>2062</v>
      </c>
      <c r="L659" s="12">
        <v>0</v>
      </c>
      <c r="M659" s="12">
        <v>0</v>
      </c>
      <c r="N659" s="12">
        <v>0</v>
      </c>
      <c r="O659" s="12">
        <v>1634.46</v>
      </c>
      <c r="P659" s="12">
        <v>0</v>
      </c>
      <c r="Q659" s="12">
        <v>2240.9299999999998</v>
      </c>
      <c r="R659" s="4" t="s">
        <v>16</v>
      </c>
      <c r="S659" s="4" t="s">
        <v>16</v>
      </c>
      <c r="T659" s="4" t="s">
        <v>16</v>
      </c>
    </row>
    <row r="660" spans="1:20" ht="11.1" customHeight="1" x14ac:dyDescent="0.2">
      <c r="A660" s="3" t="s">
        <v>1086</v>
      </c>
      <c r="B660" s="3" t="s">
        <v>1488</v>
      </c>
      <c r="C660" s="3" t="s">
        <v>1376</v>
      </c>
      <c r="D660" s="3" t="s">
        <v>280</v>
      </c>
      <c r="E660" s="3" t="s">
        <v>281</v>
      </c>
      <c r="F660" s="3" t="s">
        <v>214</v>
      </c>
      <c r="G660" s="16" t="s">
        <v>1539</v>
      </c>
      <c r="H660" s="3" t="s">
        <v>938</v>
      </c>
      <c r="I660" s="3" t="s">
        <v>303</v>
      </c>
      <c r="J660" s="3" t="s">
        <v>920</v>
      </c>
      <c r="K660" s="12">
        <v>0</v>
      </c>
      <c r="L660" s="12">
        <v>0</v>
      </c>
      <c r="M660" s="12">
        <v>0</v>
      </c>
      <c r="N660" s="12">
        <v>0</v>
      </c>
      <c r="O660" s="12">
        <v>-48.9</v>
      </c>
      <c r="P660" s="12">
        <v>3600</v>
      </c>
      <c r="Q660" s="12">
        <v>3850</v>
      </c>
      <c r="R660" s="4" t="s">
        <v>16</v>
      </c>
      <c r="S660" s="4" t="s">
        <v>16</v>
      </c>
      <c r="T660" s="4" t="s">
        <v>16</v>
      </c>
    </row>
    <row r="661" spans="1:20" ht="11.1" customHeight="1" x14ac:dyDescent="0.2">
      <c r="A661" s="3" t="s">
        <v>1086</v>
      </c>
      <c r="B661" s="3" t="s">
        <v>1489</v>
      </c>
      <c r="C661" s="3" t="s">
        <v>1490</v>
      </c>
      <c r="D661" s="3" t="s">
        <v>280</v>
      </c>
      <c r="E661" s="3" t="s">
        <v>281</v>
      </c>
      <c r="F661" s="3" t="s">
        <v>214</v>
      </c>
      <c r="G661" s="16" t="s">
        <v>1539</v>
      </c>
      <c r="H661" s="3" t="s">
        <v>938</v>
      </c>
      <c r="I661" s="3" t="s">
        <v>303</v>
      </c>
      <c r="J661" s="3" t="s">
        <v>923</v>
      </c>
      <c r="K661" s="12">
        <v>80</v>
      </c>
      <c r="L661" s="12">
        <v>475</v>
      </c>
      <c r="M661" s="12">
        <v>0</v>
      </c>
      <c r="N661" s="12">
        <v>950</v>
      </c>
      <c r="O661" s="12">
        <v>950</v>
      </c>
      <c r="P661" s="12">
        <v>2150</v>
      </c>
      <c r="Q661" s="12">
        <v>2150</v>
      </c>
      <c r="R661" s="4" t="s">
        <v>16</v>
      </c>
      <c r="S661" s="4" t="s">
        <v>16</v>
      </c>
      <c r="T661" s="4" t="s">
        <v>16</v>
      </c>
    </row>
    <row r="662" spans="1:20" ht="11.1" customHeight="1" x14ac:dyDescent="0.2">
      <c r="A662" s="3" t="s">
        <v>1086</v>
      </c>
      <c r="B662" s="3" t="s">
        <v>1491</v>
      </c>
      <c r="C662" s="3" t="s">
        <v>1378</v>
      </c>
      <c r="D662" s="3" t="s">
        <v>280</v>
      </c>
      <c r="E662" s="3" t="s">
        <v>281</v>
      </c>
      <c r="F662" s="3" t="s">
        <v>214</v>
      </c>
      <c r="G662" s="16" t="s">
        <v>1539</v>
      </c>
      <c r="H662" s="3" t="s">
        <v>943</v>
      </c>
      <c r="I662" s="3" t="s">
        <v>303</v>
      </c>
      <c r="J662" s="3" t="s">
        <v>920</v>
      </c>
      <c r="K662" s="12">
        <v>21000</v>
      </c>
      <c r="L662" s="12">
        <v>7500</v>
      </c>
      <c r="M662" s="12">
        <v>0</v>
      </c>
      <c r="N662" s="12">
        <v>21000</v>
      </c>
      <c r="O662" s="12">
        <v>28500</v>
      </c>
      <c r="P662" s="12">
        <v>0</v>
      </c>
      <c r="Q662" s="12">
        <v>0</v>
      </c>
      <c r="R662" s="4" t="s">
        <v>16</v>
      </c>
      <c r="S662" s="4" t="s">
        <v>16</v>
      </c>
      <c r="T662" s="4" t="s">
        <v>16</v>
      </c>
    </row>
    <row r="663" spans="1:20" ht="11.1" customHeight="1" x14ac:dyDescent="0.2">
      <c r="A663" s="3" t="s">
        <v>1086</v>
      </c>
      <c r="B663" s="3" t="s">
        <v>1492</v>
      </c>
      <c r="C663" s="3" t="s">
        <v>1493</v>
      </c>
      <c r="D663" s="3" t="s">
        <v>280</v>
      </c>
      <c r="E663" s="3" t="s">
        <v>281</v>
      </c>
      <c r="F663" s="3" t="s">
        <v>214</v>
      </c>
      <c r="G663" s="16" t="s">
        <v>1539</v>
      </c>
      <c r="H663" s="3" t="s">
        <v>943</v>
      </c>
      <c r="I663" s="3" t="s">
        <v>303</v>
      </c>
      <c r="J663" s="3" t="s">
        <v>923</v>
      </c>
      <c r="K663" s="12">
        <v>9000</v>
      </c>
      <c r="L663" s="12">
        <v>3250</v>
      </c>
      <c r="M663" s="12">
        <v>0</v>
      </c>
      <c r="N663" s="12">
        <v>3000</v>
      </c>
      <c r="O663" s="12">
        <v>7500</v>
      </c>
      <c r="P663" s="12">
        <v>0</v>
      </c>
      <c r="Q663" s="12">
        <v>0</v>
      </c>
      <c r="R663" s="4" t="s">
        <v>16</v>
      </c>
      <c r="S663" s="4" t="s">
        <v>16</v>
      </c>
      <c r="T663" s="4" t="s">
        <v>16</v>
      </c>
    </row>
    <row r="664" spans="1:20" ht="11.1" customHeight="1" x14ac:dyDescent="0.2">
      <c r="A664" s="3" t="s">
        <v>1086</v>
      </c>
      <c r="B664" s="3" t="s">
        <v>1494</v>
      </c>
      <c r="C664" s="3" t="s">
        <v>947</v>
      </c>
      <c r="D664" s="3" t="s">
        <v>280</v>
      </c>
      <c r="E664" s="3" t="s">
        <v>281</v>
      </c>
      <c r="F664" s="3" t="s">
        <v>214</v>
      </c>
      <c r="G664" s="16" t="s">
        <v>1539</v>
      </c>
      <c r="H664" s="3" t="s">
        <v>948</v>
      </c>
      <c r="I664" s="3" t="s">
        <v>303</v>
      </c>
      <c r="J664" s="3" t="s">
        <v>913</v>
      </c>
      <c r="K664" s="12">
        <v>250</v>
      </c>
      <c r="L664" s="12">
        <v>159.66</v>
      </c>
      <c r="M664" s="12">
        <v>0</v>
      </c>
      <c r="N664" s="12">
        <v>153</v>
      </c>
      <c r="O664" s="12">
        <v>212.34</v>
      </c>
      <c r="P664" s="12">
        <v>51</v>
      </c>
      <c r="Q664" s="12">
        <v>343.58</v>
      </c>
      <c r="R664" s="4" t="s">
        <v>16</v>
      </c>
      <c r="S664" s="4" t="s">
        <v>16</v>
      </c>
      <c r="T664" s="4" t="s">
        <v>16</v>
      </c>
    </row>
    <row r="665" spans="1:20" ht="11.1" customHeight="1" x14ac:dyDescent="0.2">
      <c r="A665" s="3" t="s">
        <v>1086</v>
      </c>
      <c r="B665" s="3" t="s">
        <v>1495</v>
      </c>
      <c r="C665" s="3" t="s">
        <v>1381</v>
      </c>
      <c r="D665" s="3" t="s">
        <v>280</v>
      </c>
      <c r="E665" s="3" t="s">
        <v>281</v>
      </c>
      <c r="F665" s="3" t="s">
        <v>214</v>
      </c>
      <c r="G665" s="16" t="s">
        <v>1539</v>
      </c>
      <c r="H665" s="3" t="s">
        <v>954</v>
      </c>
      <c r="I665" s="3" t="s">
        <v>303</v>
      </c>
      <c r="J665" s="3" t="s">
        <v>920</v>
      </c>
      <c r="K665" s="12">
        <v>0</v>
      </c>
      <c r="L665" s="12">
        <v>0</v>
      </c>
      <c r="M665" s="12">
        <v>0</v>
      </c>
      <c r="N665" s="12">
        <v>0</v>
      </c>
      <c r="O665" s="12">
        <v>-3107</v>
      </c>
      <c r="P665" s="12">
        <v>0</v>
      </c>
      <c r="Q665" s="12">
        <v>4441</v>
      </c>
      <c r="R665" s="4" t="s">
        <v>16</v>
      </c>
      <c r="S665" s="4" t="s">
        <v>16</v>
      </c>
      <c r="T665" s="4" t="s">
        <v>16</v>
      </c>
    </row>
    <row r="666" spans="1:20" ht="11.1" customHeight="1" x14ac:dyDescent="0.2">
      <c r="A666" s="3" t="s">
        <v>1086</v>
      </c>
      <c r="B666" s="3" t="s">
        <v>1496</v>
      </c>
      <c r="C666" s="3" t="s">
        <v>953</v>
      </c>
      <c r="D666" s="3" t="s">
        <v>280</v>
      </c>
      <c r="E666" s="3" t="s">
        <v>281</v>
      </c>
      <c r="F666" s="3" t="s">
        <v>214</v>
      </c>
      <c r="G666" s="16" t="s">
        <v>1539</v>
      </c>
      <c r="H666" s="3" t="s">
        <v>954</v>
      </c>
      <c r="I666" s="3" t="s">
        <v>303</v>
      </c>
      <c r="J666" s="3" t="s">
        <v>304</v>
      </c>
      <c r="K666" s="12">
        <v>192</v>
      </c>
      <c r="L666" s="12">
        <v>1687.35</v>
      </c>
      <c r="M666" s="12">
        <v>0</v>
      </c>
      <c r="N666" s="12">
        <v>0</v>
      </c>
      <c r="O666" s="12">
        <v>1344.36</v>
      </c>
      <c r="P666" s="12">
        <v>0</v>
      </c>
      <c r="Q666" s="12">
        <v>151.30000000000001</v>
      </c>
      <c r="R666" s="4" t="s">
        <v>16</v>
      </c>
      <c r="S666" s="4" t="s">
        <v>16</v>
      </c>
      <c r="T666" s="4" t="s">
        <v>16</v>
      </c>
    </row>
    <row r="667" spans="1:20" ht="11.1" customHeight="1" x14ac:dyDescent="0.2">
      <c r="A667" s="3" t="s">
        <v>1086</v>
      </c>
      <c r="B667" s="3" t="s">
        <v>1497</v>
      </c>
      <c r="C667" s="3" t="s">
        <v>1498</v>
      </c>
      <c r="D667" s="3" t="s">
        <v>280</v>
      </c>
      <c r="E667" s="3" t="s">
        <v>281</v>
      </c>
      <c r="F667" s="3" t="s">
        <v>214</v>
      </c>
      <c r="G667" s="16" t="s">
        <v>1539</v>
      </c>
      <c r="H667" s="3" t="s">
        <v>954</v>
      </c>
      <c r="I667" s="3" t="s">
        <v>303</v>
      </c>
      <c r="J667" s="3" t="s">
        <v>913</v>
      </c>
      <c r="K667" s="12">
        <v>2500</v>
      </c>
      <c r="L667" s="12">
        <v>0</v>
      </c>
      <c r="M667" s="12">
        <v>0</v>
      </c>
      <c r="N667" s="12">
        <v>0</v>
      </c>
      <c r="O667" s="12">
        <v>1100.44</v>
      </c>
      <c r="P667" s="12">
        <v>0</v>
      </c>
      <c r="Q667" s="12">
        <v>1977.74</v>
      </c>
      <c r="R667" s="4" t="s">
        <v>16</v>
      </c>
      <c r="S667" s="4" t="s">
        <v>16</v>
      </c>
      <c r="T667" s="4" t="s">
        <v>16</v>
      </c>
    </row>
    <row r="668" spans="1:20" ht="11.1" customHeight="1" x14ac:dyDescent="0.2">
      <c r="A668" s="3" t="s">
        <v>1086</v>
      </c>
      <c r="B668" s="3" t="s">
        <v>1499</v>
      </c>
      <c r="C668" s="3" t="s">
        <v>1386</v>
      </c>
      <c r="D668" s="3" t="s">
        <v>280</v>
      </c>
      <c r="E668" s="3" t="s">
        <v>281</v>
      </c>
      <c r="F668" s="3" t="s">
        <v>214</v>
      </c>
      <c r="G668" s="16" t="s">
        <v>1539</v>
      </c>
      <c r="H668" s="3" t="s">
        <v>954</v>
      </c>
      <c r="I668" s="3" t="s">
        <v>303</v>
      </c>
      <c r="J668" s="3" t="s">
        <v>959</v>
      </c>
      <c r="K668" s="12">
        <v>32553</v>
      </c>
      <c r="L668" s="12">
        <v>22056.79</v>
      </c>
      <c r="M668" s="12">
        <v>0</v>
      </c>
      <c r="N668" s="12">
        <v>0</v>
      </c>
      <c r="O668" s="12">
        <v>17347.939999999999</v>
      </c>
      <c r="P668" s="12">
        <v>0</v>
      </c>
      <c r="Q668" s="12">
        <v>0</v>
      </c>
      <c r="R668" s="4" t="s">
        <v>16</v>
      </c>
      <c r="S668" s="4" t="s">
        <v>16</v>
      </c>
      <c r="T668" s="4" t="s">
        <v>16</v>
      </c>
    </row>
    <row r="669" spans="1:20" ht="11.1" customHeight="1" x14ac:dyDescent="0.2">
      <c r="A669" s="3" t="s">
        <v>1086</v>
      </c>
      <c r="B669" s="3" t="s">
        <v>1500</v>
      </c>
      <c r="C669" s="3" t="s">
        <v>1388</v>
      </c>
      <c r="D669" s="3" t="s">
        <v>280</v>
      </c>
      <c r="E669" s="3" t="s">
        <v>281</v>
      </c>
      <c r="F669" s="3" t="s">
        <v>214</v>
      </c>
      <c r="G669" s="16" t="s">
        <v>1539</v>
      </c>
      <c r="H669" s="3" t="s">
        <v>954</v>
      </c>
      <c r="I669" s="3" t="s">
        <v>303</v>
      </c>
      <c r="J669" s="3" t="s">
        <v>1389</v>
      </c>
      <c r="K669" s="12">
        <v>0</v>
      </c>
      <c r="L669" s="12">
        <v>0</v>
      </c>
      <c r="M669" s="12">
        <v>0</v>
      </c>
      <c r="N669" s="12">
        <v>0</v>
      </c>
      <c r="O669" s="12">
        <v>375737</v>
      </c>
      <c r="P669" s="12">
        <v>0</v>
      </c>
      <c r="Q669" s="12">
        <v>0</v>
      </c>
      <c r="R669" s="4" t="s">
        <v>16</v>
      </c>
      <c r="S669" s="4" t="s">
        <v>16</v>
      </c>
      <c r="T669" s="4" t="s">
        <v>16</v>
      </c>
    </row>
    <row r="670" spans="1:20" ht="11.1" customHeight="1" x14ac:dyDescent="0.2">
      <c r="A670" s="3" t="s">
        <v>1086</v>
      </c>
      <c r="B670" s="3" t="s">
        <v>1501</v>
      </c>
      <c r="C670" s="3" t="s">
        <v>961</v>
      </c>
      <c r="D670" s="3" t="s">
        <v>280</v>
      </c>
      <c r="E670" s="3" t="s">
        <v>281</v>
      </c>
      <c r="F670" s="3" t="s">
        <v>214</v>
      </c>
      <c r="G670" s="16" t="s">
        <v>1542</v>
      </c>
      <c r="H670" s="3" t="s">
        <v>962</v>
      </c>
      <c r="I670" s="3" t="s">
        <v>963</v>
      </c>
      <c r="J670" s="3" t="s">
        <v>964</v>
      </c>
      <c r="K670" s="12">
        <v>549000</v>
      </c>
      <c r="L670" s="12">
        <v>0</v>
      </c>
      <c r="M670" s="12">
        <v>0</v>
      </c>
      <c r="N670" s="12">
        <v>0</v>
      </c>
      <c r="O670" s="12">
        <v>0</v>
      </c>
      <c r="P670" s="12">
        <v>0</v>
      </c>
      <c r="Q670" s="12">
        <v>0</v>
      </c>
      <c r="R670" s="4" t="s">
        <v>16</v>
      </c>
      <c r="S670" s="4" t="s">
        <v>16</v>
      </c>
      <c r="T670" s="4" t="s">
        <v>16</v>
      </c>
    </row>
    <row r="671" spans="1:20" ht="11.1" customHeight="1" x14ac:dyDescent="0.2">
      <c r="A671" s="3" t="s">
        <v>1086</v>
      </c>
      <c r="B671" s="3" t="s">
        <v>1502</v>
      </c>
      <c r="C671" s="3" t="s">
        <v>966</v>
      </c>
      <c r="D671" s="3" t="s">
        <v>280</v>
      </c>
      <c r="E671" s="3" t="s">
        <v>281</v>
      </c>
      <c r="F671" s="3" t="s">
        <v>214</v>
      </c>
      <c r="G671" s="16" t="s">
        <v>1542</v>
      </c>
      <c r="H671" s="3" t="s">
        <v>962</v>
      </c>
      <c r="I671" s="3" t="s">
        <v>967</v>
      </c>
      <c r="J671" s="3" t="s">
        <v>968</v>
      </c>
      <c r="K671" s="12">
        <v>125196.75</v>
      </c>
      <c r="L671" s="12">
        <v>0</v>
      </c>
      <c r="M671" s="12">
        <v>0</v>
      </c>
      <c r="N671" s="12">
        <v>0</v>
      </c>
      <c r="O671" s="12">
        <v>136005.32</v>
      </c>
      <c r="P671" s="12">
        <v>0</v>
      </c>
      <c r="Q671" s="12">
        <v>145194.98000000001</v>
      </c>
      <c r="R671" s="4" t="s">
        <v>16</v>
      </c>
      <c r="S671" s="4" t="s">
        <v>16</v>
      </c>
      <c r="T671" s="4" t="s">
        <v>16</v>
      </c>
    </row>
    <row r="672" spans="1:20" ht="11.1" customHeight="1" x14ac:dyDescent="0.2">
      <c r="A672" s="3" t="s">
        <v>1086</v>
      </c>
      <c r="B672" s="3" t="s">
        <v>1503</v>
      </c>
      <c r="C672" s="3" t="s">
        <v>1504</v>
      </c>
      <c r="D672" s="3" t="s">
        <v>280</v>
      </c>
      <c r="E672" s="3" t="s">
        <v>281</v>
      </c>
      <c r="F672" s="3" t="s">
        <v>214</v>
      </c>
      <c r="G672" s="16" t="s">
        <v>1540</v>
      </c>
      <c r="H672" s="3" t="s">
        <v>971</v>
      </c>
      <c r="I672" s="3" t="s">
        <v>972</v>
      </c>
      <c r="J672" s="3" t="s">
        <v>973</v>
      </c>
      <c r="K672" s="12">
        <v>0</v>
      </c>
      <c r="L672" s="12">
        <v>0</v>
      </c>
      <c r="M672" s="12">
        <v>0</v>
      </c>
      <c r="N672" s="12">
        <v>0</v>
      </c>
      <c r="O672" s="12">
        <v>0</v>
      </c>
      <c r="P672" s="12">
        <v>0</v>
      </c>
      <c r="Q672" s="12">
        <v>0</v>
      </c>
      <c r="R672" s="4" t="s">
        <v>16</v>
      </c>
      <c r="S672" s="4" t="s">
        <v>16</v>
      </c>
      <c r="T672" s="4" t="s">
        <v>16</v>
      </c>
    </row>
    <row r="673" spans="1:20" ht="11.1" customHeight="1" x14ac:dyDescent="0.2">
      <c r="A673" s="3" t="s">
        <v>1086</v>
      </c>
      <c r="B673" s="3" t="s">
        <v>1505</v>
      </c>
      <c r="C673" s="3" t="s">
        <v>1393</v>
      </c>
      <c r="D673" s="3" t="s">
        <v>280</v>
      </c>
      <c r="E673" s="3" t="s">
        <v>281</v>
      </c>
      <c r="F673" s="3" t="s">
        <v>214</v>
      </c>
      <c r="G673" s="16" t="s">
        <v>1540</v>
      </c>
      <c r="H673" s="3" t="s">
        <v>971</v>
      </c>
      <c r="I673" s="3" t="s">
        <v>972</v>
      </c>
      <c r="J673" s="3" t="s">
        <v>976</v>
      </c>
      <c r="K673" s="12">
        <v>771375</v>
      </c>
      <c r="L673" s="12">
        <v>192844</v>
      </c>
      <c r="M673" s="12">
        <v>0</v>
      </c>
      <c r="N673" s="12">
        <v>115625</v>
      </c>
      <c r="O673" s="12">
        <v>462500</v>
      </c>
      <c r="P673" s="12">
        <v>115653.5</v>
      </c>
      <c r="Q673" s="12">
        <v>462612.5</v>
      </c>
      <c r="R673" s="4" t="s">
        <v>16</v>
      </c>
      <c r="S673" s="4" t="s">
        <v>16</v>
      </c>
      <c r="T673" s="4" t="s">
        <v>16</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C40AC-77E4-4AA7-9F75-C4509C3F22A7}">
  <dimension ref="A1:O1"/>
  <sheetViews>
    <sheetView showGridLines="0" showRowColHeaders="0" workbookViewId="0">
      <selection activeCell="O40" sqref="O40"/>
    </sheetView>
  </sheetViews>
  <sheetFormatPr defaultRowHeight="12.75" x14ac:dyDescent="0.2"/>
  <cols>
    <col min="3" max="3" width="49.140625" bestFit="1" customWidth="1"/>
    <col min="4" max="4" width="11.85546875" bestFit="1" customWidth="1"/>
    <col min="5" max="5" width="10.85546875" bestFit="1" customWidth="1"/>
    <col min="6" max="6" width="11.85546875" bestFit="1" customWidth="1"/>
    <col min="7" max="7" width="10.85546875" bestFit="1" customWidth="1"/>
    <col min="8" max="8" width="11.85546875" bestFit="1" customWidth="1"/>
    <col min="9" max="9" width="10.85546875" bestFit="1" customWidth="1"/>
    <col min="15" max="15" width="49.140625" bestFit="1" customWidth="1"/>
    <col min="16" max="16" width="11.85546875" bestFit="1" customWidth="1"/>
    <col min="17" max="17" width="10.85546875" bestFit="1" customWidth="1"/>
    <col min="18" max="18" width="11.85546875" bestFit="1" customWidth="1"/>
    <col min="19" max="19" width="10.85546875" bestFit="1" customWidth="1"/>
    <col min="20" max="20" width="11.85546875" bestFit="1" customWidth="1"/>
    <col min="21" max="21" width="10.85546875" bestFit="1" customWidth="1"/>
  </cols>
  <sheetData>
    <row r="1" spans="1:15" ht="35.25" customHeight="1" x14ac:dyDescent="0.2">
      <c r="A1" s="27"/>
      <c r="B1" s="27"/>
      <c r="C1" s="27"/>
      <c r="D1" s="27"/>
      <c r="E1" s="27"/>
      <c r="F1" s="27"/>
      <c r="G1" s="27"/>
      <c r="H1" s="27"/>
      <c r="I1" s="27"/>
      <c r="J1" s="27"/>
      <c r="K1" s="27"/>
      <c r="L1" s="27"/>
      <c r="M1" s="27"/>
      <c r="N1" s="27"/>
      <c r="O1" s="28"/>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41C2B-9B9C-4013-A3F1-CE5321BF5AD9}">
  <dimension ref="A1:T35"/>
  <sheetViews>
    <sheetView showGridLines="0" showRowColHeaders="0" workbookViewId="0">
      <selection activeCell="B12" sqref="B12"/>
    </sheetView>
  </sheetViews>
  <sheetFormatPr defaultRowHeight="12.75" x14ac:dyDescent="0.2"/>
  <cols>
    <col min="3" max="3" width="49.140625" bestFit="1" customWidth="1"/>
    <col min="4" max="4" width="26.28515625" bestFit="1" customWidth="1"/>
    <col min="5" max="6" width="23.7109375" bestFit="1" customWidth="1"/>
    <col min="7" max="7" width="10.85546875" bestFit="1" customWidth="1"/>
    <col min="8" max="8" width="11.85546875" bestFit="1" customWidth="1"/>
    <col min="9" max="9" width="10.85546875" bestFit="1" customWidth="1"/>
    <col min="15" max="15" width="49.140625" bestFit="1" customWidth="1"/>
    <col min="16" max="16" width="11.85546875" bestFit="1" customWidth="1"/>
    <col min="17" max="17" width="49.140625" bestFit="1" customWidth="1"/>
    <col min="18" max="18" width="26.28515625" bestFit="1" customWidth="1"/>
    <col min="19" max="20" width="23.7109375" bestFit="1" customWidth="1"/>
    <col min="21" max="21" width="10.85546875" bestFit="1" customWidth="1"/>
  </cols>
  <sheetData>
    <row r="1" spans="1:20" ht="35.25" customHeight="1" x14ac:dyDescent="0.2">
      <c r="A1" s="27"/>
      <c r="B1" s="27"/>
      <c r="C1" s="27"/>
      <c r="D1" s="27"/>
      <c r="E1" s="27"/>
      <c r="F1" s="27"/>
      <c r="G1" s="27"/>
      <c r="H1" s="27"/>
      <c r="I1" s="27"/>
      <c r="J1" s="27"/>
      <c r="K1" s="27"/>
      <c r="L1" s="27"/>
      <c r="M1" s="27"/>
      <c r="N1" s="27"/>
      <c r="O1" s="28"/>
    </row>
    <row r="4" spans="1:20" x14ac:dyDescent="0.2">
      <c r="Q4" s="5" t="s">
        <v>980</v>
      </c>
      <c r="R4" t="s">
        <v>1522</v>
      </c>
      <c r="S4" t="s">
        <v>1524</v>
      </c>
      <c r="T4" t="s">
        <v>1525</v>
      </c>
    </row>
    <row r="5" spans="1:20" x14ac:dyDescent="0.2">
      <c r="Q5" s="6" t="s">
        <v>1086</v>
      </c>
      <c r="R5" s="17">
        <v>0.133992232188862</v>
      </c>
      <c r="S5" s="17">
        <v>0.2197195447810425</v>
      </c>
      <c r="T5" s="17">
        <v>0.17350876387603031</v>
      </c>
    </row>
    <row r="6" spans="1:20" x14ac:dyDescent="0.2">
      <c r="Q6" s="7" t="s">
        <v>1022</v>
      </c>
      <c r="R6" s="17">
        <v>0</v>
      </c>
      <c r="S6" s="17">
        <v>2.94099621121875E-2</v>
      </c>
      <c r="T6" s="17">
        <v>0</v>
      </c>
    </row>
    <row r="7" spans="1:20" x14ac:dyDescent="0.2">
      <c r="Q7" s="7" t="s">
        <v>1518</v>
      </c>
      <c r="R7" s="17">
        <v>0</v>
      </c>
      <c r="S7" s="17">
        <v>0</v>
      </c>
      <c r="T7" s="17">
        <v>0</v>
      </c>
    </row>
    <row r="8" spans="1:20" x14ac:dyDescent="0.2">
      <c r="Q8" s="7" t="s">
        <v>1517</v>
      </c>
      <c r="R8" s="17"/>
      <c r="S8" s="17">
        <v>0</v>
      </c>
      <c r="T8" s="17"/>
    </row>
    <row r="9" spans="1:20" x14ac:dyDescent="0.2">
      <c r="Q9" s="7" t="s">
        <v>1002</v>
      </c>
      <c r="R9" s="17">
        <v>9.3333333333333338E-2</v>
      </c>
      <c r="S9" s="17">
        <v>0</v>
      </c>
      <c r="T9" s="17">
        <v>0.1</v>
      </c>
    </row>
    <row r="10" spans="1:20" x14ac:dyDescent="0.2">
      <c r="Q10" s="7" t="s">
        <v>1020</v>
      </c>
      <c r="R10" s="17">
        <v>0.16135187500000001</v>
      </c>
      <c r="S10" s="17">
        <v>4.7623801019975265E-2</v>
      </c>
      <c r="T10" s="17">
        <v>0.22190201729106626</v>
      </c>
    </row>
    <row r="11" spans="1:20" x14ac:dyDescent="0.2">
      <c r="Q11" s="7" t="s">
        <v>1000</v>
      </c>
      <c r="R11" s="17">
        <v>0.14811972399206347</v>
      </c>
      <c r="S11" s="17">
        <v>0.32236311663943445</v>
      </c>
      <c r="T11" s="17">
        <v>0.30039540424238476</v>
      </c>
    </row>
    <row r="12" spans="1:20" x14ac:dyDescent="0.2">
      <c r="Q12" s="7" t="s">
        <v>998</v>
      </c>
      <c r="R12" s="17">
        <v>0.24080598561671468</v>
      </c>
      <c r="S12" s="17">
        <v>0.24512070779278508</v>
      </c>
      <c r="T12" s="17">
        <v>0.2332015662644108</v>
      </c>
    </row>
    <row r="13" spans="1:20" x14ac:dyDescent="0.2">
      <c r="Q13" s="6" t="s">
        <v>1051</v>
      </c>
      <c r="R13" s="17">
        <v>0.14868258361474701</v>
      </c>
      <c r="S13" s="17">
        <v>0.20902749189863321</v>
      </c>
      <c r="T13" s="17">
        <v>0.17882396626740607</v>
      </c>
    </row>
    <row r="14" spans="1:20" x14ac:dyDescent="0.2">
      <c r="Q14" s="7" t="s">
        <v>1022</v>
      </c>
      <c r="R14" s="17">
        <v>0</v>
      </c>
      <c r="S14" s="17">
        <v>0.26274157777935703</v>
      </c>
      <c r="T14" s="17">
        <v>0</v>
      </c>
    </row>
    <row r="15" spans="1:20" x14ac:dyDescent="0.2">
      <c r="Q15" s="7" t="s">
        <v>1007</v>
      </c>
      <c r="R15" s="17"/>
      <c r="S15" s="17"/>
      <c r="T15" s="17">
        <v>0.53876626170659614</v>
      </c>
    </row>
    <row r="16" spans="1:20" x14ac:dyDescent="0.2">
      <c r="Q16" s="7" t="s">
        <v>1518</v>
      </c>
      <c r="R16" s="17">
        <v>0</v>
      </c>
      <c r="S16" s="17">
        <v>0.40140899291653837</v>
      </c>
      <c r="T16" s="17">
        <v>7.0632955759549587E-2</v>
      </c>
    </row>
    <row r="17" spans="17:20" x14ac:dyDescent="0.2">
      <c r="Q17" s="7" t="s">
        <v>1517</v>
      </c>
      <c r="R17" s="17"/>
      <c r="S17" s="17"/>
      <c r="T17" s="17"/>
    </row>
    <row r="18" spans="17:20" x14ac:dyDescent="0.2">
      <c r="Q18" s="7" t="s">
        <v>1020</v>
      </c>
      <c r="R18" s="17">
        <v>0.22103008474576269</v>
      </c>
      <c r="S18" s="17">
        <v>0.19824175975775052</v>
      </c>
      <c r="T18" s="17">
        <v>0.3228333040240039</v>
      </c>
    </row>
    <row r="19" spans="17:20" x14ac:dyDescent="0.2">
      <c r="Q19" s="7" t="s">
        <v>1513</v>
      </c>
      <c r="R19" s="17">
        <v>0</v>
      </c>
      <c r="S19" s="17">
        <v>0</v>
      </c>
      <c r="T19" s="17">
        <v>0</v>
      </c>
    </row>
    <row r="20" spans="17:20" x14ac:dyDescent="0.2">
      <c r="Q20" s="7" t="s">
        <v>998</v>
      </c>
      <c r="R20" s="17">
        <v>0.19953224059511507</v>
      </c>
      <c r="S20" s="17">
        <v>0.20324931696327761</v>
      </c>
      <c r="T20" s="17">
        <v>0.2048214142376189</v>
      </c>
    </row>
    <row r="21" spans="17:20" x14ac:dyDescent="0.2">
      <c r="Q21" s="6" t="s">
        <v>17</v>
      </c>
      <c r="R21" s="17">
        <v>0.14510619593219418</v>
      </c>
      <c r="S21" s="17">
        <v>0.14452471484363996</v>
      </c>
      <c r="T21" s="17">
        <v>0.14104113798085682</v>
      </c>
    </row>
    <row r="22" spans="17:20" x14ac:dyDescent="0.2">
      <c r="Q22" s="7" t="s">
        <v>1022</v>
      </c>
      <c r="R22" s="17">
        <v>0.25</v>
      </c>
      <c r="S22" s="17">
        <v>0.25</v>
      </c>
      <c r="T22" s="17">
        <v>0.25</v>
      </c>
    </row>
    <row r="23" spans="17:20" x14ac:dyDescent="0.2">
      <c r="Q23" s="7" t="s">
        <v>1012</v>
      </c>
      <c r="R23" s="17"/>
      <c r="S23" s="17">
        <v>0</v>
      </c>
      <c r="T23" s="17">
        <v>0</v>
      </c>
    </row>
    <row r="24" spans="17:20" x14ac:dyDescent="0.2">
      <c r="Q24" s="7" t="s">
        <v>1007</v>
      </c>
      <c r="R24" s="17">
        <v>0</v>
      </c>
      <c r="S24" s="17">
        <v>6.6749017333145894E-2</v>
      </c>
      <c r="T24" s="17">
        <v>0.10251944574792485</v>
      </c>
    </row>
    <row r="25" spans="17:20" x14ac:dyDescent="0.2">
      <c r="Q25" s="7" t="s">
        <v>1518</v>
      </c>
      <c r="R25" s="17">
        <v>1.0312492360347145</v>
      </c>
      <c r="S25" s="17">
        <v>0.7621352841692367</v>
      </c>
      <c r="T25" s="17">
        <v>0.19675623320137881</v>
      </c>
    </row>
    <row r="26" spans="17:20" x14ac:dyDescent="0.2">
      <c r="Q26" s="7" t="s">
        <v>1517</v>
      </c>
      <c r="R26" s="17"/>
      <c r="S26" s="17"/>
      <c r="T26" s="17"/>
    </row>
    <row r="27" spans="17:20" x14ac:dyDescent="0.2">
      <c r="Q27" s="7" t="s">
        <v>1002</v>
      </c>
      <c r="R27" s="17">
        <v>0.3401933371195186</v>
      </c>
      <c r="S27" s="17">
        <v>0.15318449898802777</v>
      </c>
      <c r="T27" s="17">
        <v>0.13908434564163472</v>
      </c>
    </row>
    <row r="28" spans="17:20" x14ac:dyDescent="0.2">
      <c r="Q28" s="7" t="s">
        <v>1005</v>
      </c>
      <c r="R28" s="17">
        <v>0.25</v>
      </c>
      <c r="S28" s="17">
        <v>0.25</v>
      </c>
      <c r="T28" s="17">
        <v>0.25</v>
      </c>
    </row>
    <row r="29" spans="17:20" x14ac:dyDescent="0.2">
      <c r="Q29" s="7" t="s">
        <v>1020</v>
      </c>
      <c r="R29" s="17">
        <v>0.14945566239316238</v>
      </c>
      <c r="S29" s="17">
        <v>0.28951665120969194</v>
      </c>
      <c r="T29" s="17">
        <v>0.15452803709573493</v>
      </c>
    </row>
    <row r="30" spans="17:20" x14ac:dyDescent="0.2">
      <c r="Q30" s="7" t="s">
        <v>1010</v>
      </c>
      <c r="R30" s="17">
        <v>0.33305931321540061</v>
      </c>
      <c r="S30" s="17">
        <v>0.18246525709086722</v>
      </c>
      <c r="T30" s="17">
        <v>0.10787666242532327</v>
      </c>
    </row>
    <row r="31" spans="17:20" x14ac:dyDescent="0.2">
      <c r="Q31" s="7" t="s">
        <v>1000</v>
      </c>
      <c r="R31" s="17">
        <v>0.82089410493795101</v>
      </c>
      <c r="S31" s="17">
        <v>0.83409285304215464</v>
      </c>
      <c r="T31" s="17">
        <v>0.8709377204324692</v>
      </c>
    </row>
    <row r="32" spans="17:20" x14ac:dyDescent="0.2">
      <c r="Q32" s="7" t="s">
        <v>998</v>
      </c>
      <c r="R32" s="17">
        <v>0.10457716028582795</v>
      </c>
      <c r="S32" s="17">
        <v>0.1860527175457716</v>
      </c>
      <c r="T32" s="17">
        <v>5.9371568755569856E-2</v>
      </c>
    </row>
    <row r="33" spans="17:20" x14ac:dyDescent="0.2">
      <c r="Q33" s="7" t="s">
        <v>1519</v>
      </c>
      <c r="R33" s="17">
        <v>0.21917806159299713</v>
      </c>
      <c r="S33" s="17">
        <v>0.21621720595714922</v>
      </c>
      <c r="T33" s="17">
        <v>0.21578929513678463</v>
      </c>
    </row>
    <row r="34" spans="17:20" x14ac:dyDescent="0.2">
      <c r="Q34" s="7" t="s">
        <v>1017</v>
      </c>
      <c r="R34" s="17">
        <v>1.4718410971146201E-2</v>
      </c>
      <c r="S34" s="17">
        <v>3.7354161789637679E-3</v>
      </c>
      <c r="T34" s="17">
        <v>7.7847342188924716E-3</v>
      </c>
    </row>
    <row r="35" spans="17:20" x14ac:dyDescent="0.2">
      <c r="Q35" s="6" t="s">
        <v>1506</v>
      </c>
      <c r="R35" s="17">
        <v>0.14413156964343185</v>
      </c>
      <c r="S35" s="17">
        <v>0.16672947977225946</v>
      </c>
      <c r="T35" s="17">
        <v>0.15281613370728428</v>
      </c>
    </row>
  </sheetData>
  <sheetProtection sheet="1" objects="1" scenarios="1" selectLockedCells="1" pivotTables="0"/>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18646-A823-4A51-8784-B81E766DAC21}">
  <dimension ref="A1:N35"/>
  <sheetViews>
    <sheetView showGridLines="0" workbookViewId="0">
      <selection activeCell="C4" sqref="C4"/>
    </sheetView>
  </sheetViews>
  <sheetFormatPr defaultRowHeight="12.75" x14ac:dyDescent="0.2"/>
  <cols>
    <col min="1" max="1" width="34.5703125" customWidth="1"/>
    <col min="2" max="2" width="2.85546875" customWidth="1"/>
    <col min="3" max="3" width="49.140625" bestFit="1" customWidth="1"/>
    <col min="4" max="8" width="12.42578125" customWidth="1"/>
    <col min="9" max="10" width="11.85546875" bestFit="1" customWidth="1"/>
    <col min="11" max="11" width="11.85546875" customWidth="1"/>
    <col min="12" max="12" width="12.140625" customWidth="1"/>
    <col min="13" max="13" width="10.85546875" bestFit="1" customWidth="1"/>
    <col min="14" max="14" width="10.42578125" customWidth="1"/>
    <col min="15" max="15" width="49.140625" bestFit="1" customWidth="1"/>
    <col min="16" max="16" width="11.85546875" bestFit="1" customWidth="1"/>
    <col min="17" max="17" width="10.85546875" bestFit="1" customWidth="1"/>
    <col min="18" max="18" width="11.85546875" bestFit="1" customWidth="1"/>
    <col min="19" max="19" width="10.85546875" bestFit="1" customWidth="1"/>
    <col min="20" max="20" width="11.85546875" bestFit="1" customWidth="1"/>
    <col min="21" max="21" width="10.85546875" bestFit="1" customWidth="1"/>
  </cols>
  <sheetData>
    <row r="1" spans="1:14" ht="40.5" customHeight="1" x14ac:dyDescent="0.2">
      <c r="A1" s="52"/>
      <c r="B1" s="52"/>
      <c r="C1" s="52"/>
      <c r="D1" s="52"/>
      <c r="E1" s="52"/>
      <c r="F1" s="52"/>
      <c r="G1" s="52"/>
      <c r="H1" s="52"/>
      <c r="I1" s="52"/>
      <c r="J1" s="52"/>
      <c r="K1" s="52"/>
      <c r="L1" s="52"/>
      <c r="M1" s="31"/>
      <c r="N1" s="31"/>
    </row>
    <row r="2" spans="1:14" ht="23.25" x14ac:dyDescent="0.35">
      <c r="C2" s="29" t="s">
        <v>5</v>
      </c>
      <c r="D2" s="39" t="s">
        <v>1523</v>
      </c>
    </row>
    <row r="4" spans="1:14" ht="80.25" x14ac:dyDescent="0.45">
      <c r="C4" s="30" t="s">
        <v>1550</v>
      </c>
      <c r="D4" s="25" t="s">
        <v>1559</v>
      </c>
      <c r="E4" s="25" t="s">
        <v>1558</v>
      </c>
      <c r="F4" s="15" t="s">
        <v>1507</v>
      </c>
      <c r="G4" s="15" t="s">
        <v>1508</v>
      </c>
      <c r="H4" s="34" t="s">
        <v>1551</v>
      </c>
      <c r="I4" s="15" t="s">
        <v>1510</v>
      </c>
      <c r="J4" s="15" t="s">
        <v>1509</v>
      </c>
      <c r="K4" s="34" t="s">
        <v>1553</v>
      </c>
      <c r="L4" s="15" t="s">
        <v>1512</v>
      </c>
      <c r="M4" s="15" t="s">
        <v>1511</v>
      </c>
      <c r="N4" s="34" t="s">
        <v>1552</v>
      </c>
    </row>
    <row r="5" spans="1:14" x14ac:dyDescent="0.2">
      <c r="C5" s="6" t="s">
        <v>17</v>
      </c>
      <c r="D5" s="14">
        <v>-14583069</v>
      </c>
      <c r="E5" s="14">
        <v>-56592.5</v>
      </c>
      <c r="F5" s="14">
        <v>-14639661.5</v>
      </c>
      <c r="G5" s="14">
        <v>-2124305.59</v>
      </c>
      <c r="H5" s="35">
        <v>0.14510619593219418</v>
      </c>
      <c r="I5" s="14">
        <v>-14262444.470000001</v>
      </c>
      <c r="J5" s="14">
        <v>-2061275.7199999997</v>
      </c>
      <c r="K5" s="35">
        <v>0.14452471484363996</v>
      </c>
      <c r="L5" s="14">
        <v>-13809296.620000003</v>
      </c>
      <c r="M5" s="14">
        <v>-1947678.9099999997</v>
      </c>
      <c r="N5" s="35">
        <v>0.1410411379808568</v>
      </c>
    </row>
    <row r="6" spans="1:14" x14ac:dyDescent="0.2">
      <c r="C6" s="7" t="s">
        <v>1017</v>
      </c>
      <c r="D6" s="14">
        <v>-5478516</v>
      </c>
      <c r="E6" s="14"/>
      <c r="F6" s="14">
        <v>-5478516</v>
      </c>
      <c r="G6" s="14">
        <v>-80635.05</v>
      </c>
      <c r="H6" s="35">
        <v>1.4718410971146201E-2</v>
      </c>
      <c r="I6" s="14">
        <v>-5316462.49</v>
      </c>
      <c r="J6" s="14">
        <v>-19859.2</v>
      </c>
      <c r="K6" s="35">
        <v>3.7354161789637679E-3</v>
      </c>
      <c r="L6" s="14">
        <v>-5126746.6399999997</v>
      </c>
      <c r="M6" s="14">
        <v>-39910.36</v>
      </c>
      <c r="N6" s="35">
        <v>7.7847342188924716E-3</v>
      </c>
    </row>
    <row r="7" spans="1:14" x14ac:dyDescent="0.2">
      <c r="C7" s="7" t="s">
        <v>1519</v>
      </c>
      <c r="D7" s="14">
        <v>-4867956</v>
      </c>
      <c r="E7" s="14"/>
      <c r="F7" s="14">
        <v>-4867956</v>
      </c>
      <c r="G7" s="14">
        <v>-1066949.1599999999</v>
      </c>
      <c r="H7" s="35">
        <v>0.21917806159299713</v>
      </c>
      <c r="I7" s="14">
        <v>-4944236.7699999996</v>
      </c>
      <c r="J7" s="14">
        <v>-1069029.06</v>
      </c>
      <c r="K7" s="35">
        <v>0.21621720595714922</v>
      </c>
      <c r="L7" s="14">
        <v>-4714949.5500000007</v>
      </c>
      <c r="M7" s="14">
        <v>-1017435.64</v>
      </c>
      <c r="N7" s="35">
        <v>0.21578929513678463</v>
      </c>
    </row>
    <row r="8" spans="1:14" x14ac:dyDescent="0.2">
      <c r="C8" s="7" t="s">
        <v>998</v>
      </c>
      <c r="D8" s="14">
        <v>-919994</v>
      </c>
      <c r="E8" s="14"/>
      <c r="F8" s="14">
        <v>-919994</v>
      </c>
      <c r="G8" s="14">
        <v>-96210.36</v>
      </c>
      <c r="H8" s="35">
        <v>0.10457716028582795</v>
      </c>
      <c r="I8" s="14">
        <v>-807931.01</v>
      </c>
      <c r="J8" s="14">
        <v>-150317.75999999998</v>
      </c>
      <c r="K8" s="35">
        <v>0.1860527175457716</v>
      </c>
      <c r="L8" s="14">
        <v>-783279.96</v>
      </c>
      <c r="M8" s="14">
        <v>-46504.560000000005</v>
      </c>
      <c r="N8" s="35">
        <v>5.9371568755569856E-2</v>
      </c>
    </row>
    <row r="9" spans="1:14" x14ac:dyDescent="0.2">
      <c r="C9" s="7" t="s">
        <v>1000</v>
      </c>
      <c r="D9" s="14">
        <v>-673903</v>
      </c>
      <c r="E9" s="14"/>
      <c r="F9" s="14">
        <v>-673903</v>
      </c>
      <c r="G9" s="14">
        <v>-553203</v>
      </c>
      <c r="H9" s="35">
        <v>0.82089410493795101</v>
      </c>
      <c r="I9" s="14">
        <v>-564641.91999999993</v>
      </c>
      <c r="J9" s="14">
        <v>-470963.79</v>
      </c>
      <c r="K9" s="35">
        <v>0.83409285304215464</v>
      </c>
      <c r="L9" s="14">
        <v>-537990.73</v>
      </c>
      <c r="M9" s="14">
        <v>-468556.42</v>
      </c>
      <c r="N9" s="35">
        <v>0.8709377204324692</v>
      </c>
    </row>
    <row r="10" spans="1:14" x14ac:dyDescent="0.2">
      <c r="C10" s="7" t="s">
        <v>1020</v>
      </c>
      <c r="D10" s="14">
        <v>-131040</v>
      </c>
      <c r="E10" s="14"/>
      <c r="F10" s="14">
        <v>-131040</v>
      </c>
      <c r="G10" s="14">
        <v>-19584.669999999998</v>
      </c>
      <c r="H10" s="35">
        <v>0.14945566239316238</v>
      </c>
      <c r="I10" s="14">
        <v>-59660.229999999996</v>
      </c>
      <c r="J10" s="14">
        <v>-17272.629999999997</v>
      </c>
      <c r="K10" s="35">
        <v>0.28951665120969194</v>
      </c>
      <c r="L10" s="14">
        <v>-42105.11</v>
      </c>
      <c r="M10" s="14">
        <v>-6506.42</v>
      </c>
      <c r="N10" s="35">
        <v>0.15452803709573493</v>
      </c>
    </row>
    <row r="11" spans="1:14" x14ac:dyDescent="0.2">
      <c r="C11" s="7" t="s">
        <v>1005</v>
      </c>
      <c r="D11" s="14">
        <v>-369557</v>
      </c>
      <c r="E11" s="14"/>
      <c r="F11" s="14">
        <v>-369557</v>
      </c>
      <c r="G11" s="14">
        <v>-92389.25</v>
      </c>
      <c r="H11" s="35">
        <v>0.25</v>
      </c>
      <c r="I11" s="14">
        <v>-345065</v>
      </c>
      <c r="J11" s="14">
        <v>-86266.25</v>
      </c>
      <c r="K11" s="35">
        <v>0.25</v>
      </c>
      <c r="L11" s="14">
        <v>-344240</v>
      </c>
      <c r="M11" s="14">
        <v>-86060</v>
      </c>
      <c r="N11" s="35">
        <v>0.25</v>
      </c>
    </row>
    <row r="12" spans="1:14" x14ac:dyDescent="0.2">
      <c r="C12" s="7" t="s">
        <v>1002</v>
      </c>
      <c r="D12" s="14">
        <v>-150300</v>
      </c>
      <c r="E12" s="14">
        <v>-56592.5</v>
      </c>
      <c r="F12" s="14">
        <v>-206892.5</v>
      </c>
      <c r="G12" s="14">
        <v>-70383.45</v>
      </c>
      <c r="H12" s="35">
        <v>0.3401933371195186</v>
      </c>
      <c r="I12" s="14">
        <v>-149603.91</v>
      </c>
      <c r="J12" s="14">
        <v>-22917</v>
      </c>
      <c r="K12" s="35">
        <v>0.15318449898802777</v>
      </c>
      <c r="L12" s="14">
        <v>-152385.22999999998</v>
      </c>
      <c r="M12" s="14">
        <v>-21194.400000000001</v>
      </c>
      <c r="N12" s="35">
        <v>0.13908434564163472</v>
      </c>
    </row>
    <row r="13" spans="1:14" x14ac:dyDescent="0.2">
      <c r="C13" s="7" t="s">
        <v>1010</v>
      </c>
      <c r="D13" s="14">
        <v>-192200</v>
      </c>
      <c r="E13" s="14"/>
      <c r="F13" s="14">
        <v>-192200</v>
      </c>
      <c r="G13" s="14">
        <v>-64014</v>
      </c>
      <c r="H13" s="35">
        <v>0.33305931321540061</v>
      </c>
      <c r="I13" s="14">
        <v>-219207.32</v>
      </c>
      <c r="J13" s="14">
        <v>-39997.72</v>
      </c>
      <c r="K13" s="35">
        <v>0.18246525709086722</v>
      </c>
      <c r="L13" s="14">
        <v>-198671.33</v>
      </c>
      <c r="M13" s="14">
        <v>-21432</v>
      </c>
      <c r="N13" s="35">
        <v>0.10787666242532327</v>
      </c>
    </row>
    <row r="14" spans="1:14" x14ac:dyDescent="0.2">
      <c r="C14" s="7" t="s">
        <v>1517</v>
      </c>
      <c r="D14" s="14">
        <v>0</v>
      </c>
      <c r="E14" s="14"/>
      <c r="F14" s="14">
        <v>0</v>
      </c>
      <c r="G14" s="14">
        <v>0</v>
      </c>
      <c r="H14" s="35"/>
      <c r="I14" s="14">
        <v>0</v>
      </c>
      <c r="J14" s="14">
        <v>0</v>
      </c>
      <c r="K14" s="35"/>
      <c r="L14" s="14">
        <v>0</v>
      </c>
      <c r="M14" s="14">
        <v>0</v>
      </c>
      <c r="N14" s="35"/>
    </row>
    <row r="15" spans="1:14" x14ac:dyDescent="0.2">
      <c r="C15" s="7" t="s">
        <v>1518</v>
      </c>
      <c r="D15" s="14">
        <v>-8181</v>
      </c>
      <c r="E15" s="14"/>
      <c r="F15" s="14">
        <v>-8181</v>
      </c>
      <c r="G15" s="14">
        <v>-8436.65</v>
      </c>
      <c r="H15" s="35">
        <v>1.0312492360347145</v>
      </c>
      <c r="I15" s="14">
        <v>-11258.08</v>
      </c>
      <c r="J15" s="14">
        <v>-8580.18</v>
      </c>
      <c r="K15" s="35">
        <v>0.7621352841692367</v>
      </c>
      <c r="L15" s="14">
        <v>-21701.930000000004</v>
      </c>
      <c r="M15" s="14">
        <v>-4269.99</v>
      </c>
      <c r="N15" s="35">
        <v>0.19675623320137881</v>
      </c>
    </row>
    <row r="16" spans="1:14" x14ac:dyDescent="0.2">
      <c r="C16" s="7" t="s">
        <v>1007</v>
      </c>
      <c r="D16" s="14">
        <v>-1501422</v>
      </c>
      <c r="E16" s="14"/>
      <c r="F16" s="14">
        <v>-1501422</v>
      </c>
      <c r="G16" s="14">
        <v>0</v>
      </c>
      <c r="H16" s="35">
        <v>0</v>
      </c>
      <c r="I16" s="14">
        <v>-1551665.2400000002</v>
      </c>
      <c r="J16" s="14">
        <v>-103572.13</v>
      </c>
      <c r="K16" s="35">
        <v>6.6749017333145894E-2</v>
      </c>
      <c r="L16" s="14">
        <v>-1592957.5</v>
      </c>
      <c r="M16" s="14">
        <v>-163309.12</v>
      </c>
      <c r="N16" s="35">
        <v>0.10251944574792485</v>
      </c>
    </row>
    <row r="17" spans="3:14" x14ac:dyDescent="0.2">
      <c r="C17" s="7" t="s">
        <v>1012</v>
      </c>
      <c r="D17" s="14">
        <v>0</v>
      </c>
      <c r="E17" s="14"/>
      <c r="F17" s="14">
        <v>0</v>
      </c>
      <c r="G17" s="14">
        <v>0</v>
      </c>
      <c r="H17" s="35"/>
      <c r="I17" s="14">
        <v>-2712.5</v>
      </c>
      <c r="J17" s="14">
        <v>0</v>
      </c>
      <c r="K17" s="35">
        <v>0</v>
      </c>
      <c r="L17" s="14">
        <v>-4268.6400000000003</v>
      </c>
      <c r="M17" s="14">
        <v>0</v>
      </c>
      <c r="N17" s="35">
        <v>0</v>
      </c>
    </row>
    <row r="18" spans="3:14" x14ac:dyDescent="0.2">
      <c r="C18" s="7" t="s">
        <v>1022</v>
      </c>
      <c r="D18" s="14">
        <v>-290000</v>
      </c>
      <c r="E18" s="14"/>
      <c r="F18" s="14">
        <v>-290000</v>
      </c>
      <c r="G18" s="14">
        <v>-72500</v>
      </c>
      <c r="H18" s="35">
        <v>0.25</v>
      </c>
      <c r="I18" s="14">
        <v>-290000</v>
      </c>
      <c r="J18" s="14">
        <v>-72500</v>
      </c>
      <c r="K18" s="35">
        <v>0.25</v>
      </c>
      <c r="L18" s="14">
        <v>-290000</v>
      </c>
      <c r="M18" s="14">
        <v>-72500</v>
      </c>
      <c r="N18" s="35">
        <v>0.25</v>
      </c>
    </row>
    <row r="19" spans="3:14" x14ac:dyDescent="0.2">
      <c r="C19" s="6" t="s">
        <v>1051</v>
      </c>
      <c r="D19" s="14">
        <v>-4394907</v>
      </c>
      <c r="E19" s="14">
        <v>-245666.45</v>
      </c>
      <c r="F19" s="14">
        <v>-4640573.45</v>
      </c>
      <c r="G19" s="14">
        <v>-689972.45000000007</v>
      </c>
      <c r="H19" s="35">
        <v>0.14868258361474701</v>
      </c>
      <c r="I19" s="14">
        <v>-3997269.9399999995</v>
      </c>
      <c r="J19" s="14">
        <v>-835539.31</v>
      </c>
      <c r="K19" s="35">
        <v>0.20902749189863323</v>
      </c>
      <c r="L19" s="14">
        <v>-3544258.71</v>
      </c>
      <c r="M19" s="14">
        <v>-633798.40000000002</v>
      </c>
      <c r="N19" s="35">
        <v>0.17882396626740604</v>
      </c>
    </row>
    <row r="20" spans="3:14" x14ac:dyDescent="0.2">
      <c r="C20" s="7" t="s">
        <v>998</v>
      </c>
      <c r="D20" s="14">
        <v>-3431807</v>
      </c>
      <c r="E20" s="14"/>
      <c r="F20" s="14">
        <v>-3431807</v>
      </c>
      <c r="G20" s="14">
        <v>-684756.14</v>
      </c>
      <c r="H20" s="35">
        <v>0.19953224059511507</v>
      </c>
      <c r="I20" s="14">
        <v>-3558867.9499999997</v>
      </c>
      <c r="J20" s="14">
        <v>-723337.48</v>
      </c>
      <c r="K20" s="35">
        <v>0.20324931696327761</v>
      </c>
      <c r="L20" s="14">
        <v>-3020829.84</v>
      </c>
      <c r="M20" s="14">
        <v>-618730.64</v>
      </c>
      <c r="N20" s="35">
        <v>0.2048214142376189</v>
      </c>
    </row>
    <row r="21" spans="3:14" x14ac:dyDescent="0.2">
      <c r="C21" s="7" t="s">
        <v>1020</v>
      </c>
      <c r="D21" s="14">
        <v>-23600</v>
      </c>
      <c r="E21" s="14"/>
      <c r="F21" s="14">
        <v>-23600</v>
      </c>
      <c r="G21" s="14">
        <v>-5216.3099999999995</v>
      </c>
      <c r="H21" s="35">
        <v>0.22103008474576269</v>
      </c>
      <c r="I21" s="14">
        <v>-17396.939999999999</v>
      </c>
      <c r="J21" s="14">
        <v>-3448.8</v>
      </c>
      <c r="K21" s="35">
        <v>0.19824175975775052</v>
      </c>
      <c r="L21" s="14">
        <v>-10974.89</v>
      </c>
      <c r="M21" s="14">
        <v>-3543.06</v>
      </c>
      <c r="N21" s="35">
        <v>0.3228333040240039</v>
      </c>
    </row>
    <row r="22" spans="3:14" x14ac:dyDescent="0.2">
      <c r="C22" s="7" t="s">
        <v>1513</v>
      </c>
      <c r="D22" s="14">
        <v>-7500</v>
      </c>
      <c r="E22" s="14"/>
      <c r="F22" s="14">
        <v>-7500</v>
      </c>
      <c r="G22" s="14">
        <v>0</v>
      </c>
      <c r="H22" s="35">
        <v>0</v>
      </c>
      <c r="I22" s="14">
        <v>-7500</v>
      </c>
      <c r="J22" s="14">
        <v>0</v>
      </c>
      <c r="K22" s="35">
        <v>0</v>
      </c>
      <c r="L22" s="14">
        <v>-7500</v>
      </c>
      <c r="M22" s="14">
        <v>0</v>
      </c>
      <c r="N22" s="35">
        <v>0</v>
      </c>
    </row>
    <row r="23" spans="3:14" x14ac:dyDescent="0.2">
      <c r="C23" s="7" t="s">
        <v>1517</v>
      </c>
      <c r="D23" s="14">
        <v>0</v>
      </c>
      <c r="E23" s="14"/>
      <c r="F23" s="14">
        <v>0</v>
      </c>
      <c r="G23" s="14">
        <v>0</v>
      </c>
      <c r="H23" s="35"/>
      <c r="I23" s="14">
        <v>0</v>
      </c>
      <c r="J23" s="14">
        <v>0</v>
      </c>
      <c r="K23" s="35"/>
      <c r="L23" s="14">
        <v>0</v>
      </c>
      <c r="M23" s="14">
        <v>0</v>
      </c>
      <c r="N23" s="35"/>
    </row>
    <row r="24" spans="3:14" x14ac:dyDescent="0.2">
      <c r="C24" s="7" t="s">
        <v>1518</v>
      </c>
      <c r="D24" s="14">
        <v>-2200</v>
      </c>
      <c r="E24" s="14"/>
      <c r="F24" s="14">
        <v>-2200</v>
      </c>
      <c r="G24" s="14">
        <v>0</v>
      </c>
      <c r="H24" s="35">
        <v>0</v>
      </c>
      <c r="I24" s="14">
        <v>-779.28</v>
      </c>
      <c r="J24" s="14">
        <v>-312.81</v>
      </c>
      <c r="K24" s="35">
        <v>0.40140899291653837</v>
      </c>
      <c r="L24" s="14">
        <v>-11241.07</v>
      </c>
      <c r="M24" s="14">
        <v>-793.99</v>
      </c>
      <c r="N24" s="35">
        <v>7.0632955759549587E-2</v>
      </c>
    </row>
    <row r="25" spans="3:14" x14ac:dyDescent="0.2">
      <c r="C25" s="7" t="s">
        <v>1007</v>
      </c>
      <c r="D25" s="14">
        <v>0</v>
      </c>
      <c r="E25" s="14"/>
      <c r="F25" s="14">
        <v>0</v>
      </c>
      <c r="G25" s="14">
        <v>0</v>
      </c>
      <c r="H25" s="35"/>
      <c r="I25" s="14">
        <v>0</v>
      </c>
      <c r="J25" s="14">
        <v>0</v>
      </c>
      <c r="K25" s="35"/>
      <c r="L25" s="14">
        <v>-19917.189999999999</v>
      </c>
      <c r="M25" s="14">
        <v>-10730.71</v>
      </c>
      <c r="N25" s="35">
        <v>0.53876626170659614</v>
      </c>
    </row>
    <row r="26" spans="3:14" x14ac:dyDescent="0.2">
      <c r="C26" s="7" t="s">
        <v>1022</v>
      </c>
      <c r="D26" s="14">
        <v>-929800</v>
      </c>
      <c r="E26" s="14">
        <v>-245666.45</v>
      </c>
      <c r="F26" s="14">
        <v>-1175466.45</v>
      </c>
      <c r="G26" s="14">
        <v>0</v>
      </c>
      <c r="H26" s="35">
        <v>0</v>
      </c>
      <c r="I26" s="14">
        <v>-412725.76999999996</v>
      </c>
      <c r="J26" s="14">
        <v>-108440.22</v>
      </c>
      <c r="K26" s="35">
        <v>0.26274157777935703</v>
      </c>
      <c r="L26" s="14">
        <v>-473795.72</v>
      </c>
      <c r="M26" s="14">
        <v>0</v>
      </c>
      <c r="N26" s="35">
        <v>0</v>
      </c>
    </row>
    <row r="27" spans="3:14" x14ac:dyDescent="0.2">
      <c r="C27" s="6" t="s">
        <v>1086</v>
      </c>
      <c r="D27" s="14">
        <v>-3396602</v>
      </c>
      <c r="E27" s="14">
        <v>-93518.9</v>
      </c>
      <c r="F27" s="14">
        <v>-3490120.9</v>
      </c>
      <c r="G27" s="14">
        <v>-467649.09</v>
      </c>
      <c r="H27" s="35">
        <v>0.133992232188862</v>
      </c>
      <c r="I27" s="14">
        <v>-2785760.9600000004</v>
      </c>
      <c r="J27" s="14">
        <v>-612086.13</v>
      </c>
      <c r="K27" s="35">
        <v>0.21971954478104247</v>
      </c>
      <c r="L27" s="14">
        <v>-3403430.16</v>
      </c>
      <c r="M27" s="14">
        <v>-590524.96</v>
      </c>
      <c r="N27" s="35">
        <v>0.17350876387603031</v>
      </c>
    </row>
    <row r="28" spans="3:14" x14ac:dyDescent="0.2">
      <c r="C28" s="7" t="s">
        <v>998</v>
      </c>
      <c r="D28" s="14">
        <v>-1437780</v>
      </c>
      <c r="E28" s="14"/>
      <c r="F28" s="14">
        <v>-1437780</v>
      </c>
      <c r="G28" s="14">
        <v>-346226.03</v>
      </c>
      <c r="H28" s="35">
        <v>0.24080598561671468</v>
      </c>
      <c r="I28" s="14">
        <v>-1456213.77</v>
      </c>
      <c r="J28" s="14">
        <v>-356948.14999999997</v>
      </c>
      <c r="K28" s="35">
        <v>0.24512070779278508</v>
      </c>
      <c r="L28" s="14">
        <v>-1485902.3699999999</v>
      </c>
      <c r="M28" s="14">
        <v>-346514.76</v>
      </c>
      <c r="N28" s="35">
        <v>0.2332015662644108</v>
      </c>
    </row>
    <row r="29" spans="3:14" x14ac:dyDescent="0.2">
      <c r="C29" s="7" t="s">
        <v>1000</v>
      </c>
      <c r="D29" s="14">
        <v>-801861</v>
      </c>
      <c r="E29" s="14"/>
      <c r="F29" s="14">
        <v>-801861</v>
      </c>
      <c r="G29" s="14">
        <v>-118771.43000000001</v>
      </c>
      <c r="H29" s="35">
        <v>0.14811972399206347</v>
      </c>
      <c r="I29" s="14">
        <v>-737642.98</v>
      </c>
      <c r="J29" s="14">
        <v>-237788.89</v>
      </c>
      <c r="K29" s="35">
        <v>0.32236311663943445</v>
      </c>
      <c r="L29" s="14">
        <v>-811035.81</v>
      </c>
      <c r="M29" s="14">
        <v>-243631.43</v>
      </c>
      <c r="N29" s="35">
        <v>0.30039540424238476</v>
      </c>
    </row>
    <row r="30" spans="3:14" x14ac:dyDescent="0.2">
      <c r="C30" s="7" t="s">
        <v>1020</v>
      </c>
      <c r="D30" s="14">
        <v>-16000</v>
      </c>
      <c r="E30" s="14"/>
      <c r="F30" s="14">
        <v>-16000</v>
      </c>
      <c r="G30" s="14">
        <v>-2581.63</v>
      </c>
      <c r="H30" s="35">
        <v>0.16135187500000001</v>
      </c>
      <c r="I30" s="14">
        <v>-10017.89</v>
      </c>
      <c r="J30" s="14">
        <v>-477.09</v>
      </c>
      <c r="K30" s="35">
        <v>4.7623801019975265E-2</v>
      </c>
      <c r="L30" s="14">
        <v>-1391.47</v>
      </c>
      <c r="M30" s="14">
        <v>-308.77</v>
      </c>
      <c r="N30" s="35">
        <v>0.22190201729106626</v>
      </c>
    </row>
    <row r="31" spans="3:14" x14ac:dyDescent="0.2">
      <c r="C31" s="7" t="s">
        <v>1002</v>
      </c>
      <c r="D31" s="14">
        <v>-750</v>
      </c>
      <c r="E31" s="14"/>
      <c r="F31" s="14">
        <v>-750</v>
      </c>
      <c r="G31" s="14">
        <v>-70</v>
      </c>
      <c r="H31" s="35">
        <v>9.3333333333333338E-2</v>
      </c>
      <c r="I31" s="14">
        <v>-3314</v>
      </c>
      <c r="J31" s="14">
        <v>0</v>
      </c>
      <c r="K31" s="35">
        <v>0</v>
      </c>
      <c r="L31" s="14">
        <v>-700</v>
      </c>
      <c r="M31" s="14">
        <v>-70</v>
      </c>
      <c r="N31" s="35">
        <v>0.1</v>
      </c>
    </row>
    <row r="32" spans="3:14" x14ac:dyDescent="0.2">
      <c r="C32" s="7" t="s">
        <v>1517</v>
      </c>
      <c r="D32" s="14">
        <v>0</v>
      </c>
      <c r="E32" s="14"/>
      <c r="F32" s="14">
        <v>0</v>
      </c>
      <c r="G32" s="14">
        <v>0</v>
      </c>
      <c r="H32" s="35"/>
      <c r="I32" s="14">
        <v>-348.24</v>
      </c>
      <c r="J32" s="14">
        <v>0</v>
      </c>
      <c r="K32" s="35">
        <v>0</v>
      </c>
      <c r="L32" s="14">
        <v>0</v>
      </c>
      <c r="M32" s="14">
        <v>0</v>
      </c>
      <c r="N32" s="35"/>
    </row>
    <row r="33" spans="3:14" x14ac:dyDescent="0.2">
      <c r="C33" s="7" t="s">
        <v>1518</v>
      </c>
      <c r="D33" s="14">
        <v>-500</v>
      </c>
      <c r="E33" s="14"/>
      <c r="F33" s="14">
        <v>-500</v>
      </c>
      <c r="G33" s="14">
        <v>0</v>
      </c>
      <c r="H33" s="35">
        <v>0</v>
      </c>
      <c r="I33" s="14">
        <v>-4540.92</v>
      </c>
      <c r="J33" s="14">
        <v>0</v>
      </c>
      <c r="K33" s="35">
        <v>0</v>
      </c>
      <c r="L33" s="14">
        <v>-525</v>
      </c>
      <c r="M33" s="14">
        <v>0</v>
      </c>
      <c r="N33" s="35">
        <v>0</v>
      </c>
    </row>
    <row r="34" spans="3:14" x14ac:dyDescent="0.2">
      <c r="C34" s="7" t="s">
        <v>1022</v>
      </c>
      <c r="D34" s="14">
        <v>-1139711</v>
      </c>
      <c r="E34" s="14">
        <v>-93518.9</v>
      </c>
      <c r="F34" s="14">
        <v>-1233229.8999999999</v>
      </c>
      <c r="G34" s="14">
        <v>0</v>
      </c>
      <c r="H34" s="35">
        <v>0</v>
      </c>
      <c r="I34" s="14">
        <v>-573683.16</v>
      </c>
      <c r="J34" s="14">
        <v>-16872</v>
      </c>
      <c r="K34" s="35">
        <v>2.94099621121875E-2</v>
      </c>
      <c r="L34" s="14">
        <v>-1103875.51</v>
      </c>
      <c r="M34" s="14">
        <v>0</v>
      </c>
      <c r="N34" s="35">
        <v>0</v>
      </c>
    </row>
    <row r="35" spans="3:14" x14ac:dyDescent="0.2">
      <c r="C35" s="6" t="s">
        <v>1506</v>
      </c>
      <c r="D35" s="14">
        <v>-22374578</v>
      </c>
      <c r="E35" s="14">
        <v>-395777.85</v>
      </c>
      <c r="F35" s="14">
        <v>-22770355.849999998</v>
      </c>
      <c r="G35" s="14">
        <v>-3281927.1300000004</v>
      </c>
      <c r="H35" s="35">
        <v>0.1441315696434318</v>
      </c>
      <c r="I35" s="14">
        <v>-21045475.370000005</v>
      </c>
      <c r="J35" s="14">
        <v>-3508901.1599999997</v>
      </c>
      <c r="K35" s="35">
        <v>0.16672947977225938</v>
      </c>
      <c r="L35" s="14">
        <v>-20756985.490000002</v>
      </c>
      <c r="M35" s="14">
        <v>-3172002.2700000005</v>
      </c>
      <c r="N35" s="35">
        <v>0.15281613370728425</v>
      </c>
    </row>
  </sheetData>
  <sheetProtection sheet="1" objects="1" scenarios="1" selectLockedCells="1" pivotTables="0"/>
  <mergeCells count="1">
    <mergeCell ref="A1:L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2C36E-DE04-459A-A3FC-AB7E34BE8470}">
  <dimension ref="A1:M21"/>
  <sheetViews>
    <sheetView showGridLines="0" showRowColHeaders="0" zoomScaleNormal="100" workbookViewId="0">
      <selection activeCell="B3" sqref="B3"/>
    </sheetView>
  </sheetViews>
  <sheetFormatPr defaultRowHeight="12.75" x14ac:dyDescent="0.2"/>
  <cols>
    <col min="2" max="2" width="14.5703125" customWidth="1"/>
    <col min="4" max="4" width="10.5703125" customWidth="1"/>
    <col min="5" max="5" width="37.7109375" customWidth="1"/>
    <col min="6" max="6" width="21.7109375" customWidth="1"/>
    <col min="7" max="7" width="14.28515625" customWidth="1"/>
    <col min="8" max="8" width="11.42578125" customWidth="1"/>
    <col min="9" max="9" width="16.5703125" customWidth="1"/>
    <col min="10" max="10" width="13.42578125" bestFit="1" customWidth="1"/>
    <col min="11" max="11" width="12.28515625" customWidth="1"/>
    <col min="12" max="12" width="23.7109375" customWidth="1"/>
    <col min="13" max="13" width="12.7109375" customWidth="1"/>
  </cols>
  <sheetData>
    <row r="1" spans="1:13" ht="34.5" customHeight="1" x14ac:dyDescent="0.2">
      <c r="A1" s="52"/>
      <c r="B1" s="52"/>
      <c r="C1" s="52"/>
      <c r="D1" s="52"/>
      <c r="E1" s="52"/>
      <c r="F1" s="52"/>
      <c r="G1" s="52"/>
      <c r="H1" s="52"/>
      <c r="I1" s="52"/>
      <c r="J1" s="52"/>
      <c r="K1" s="52"/>
      <c r="L1" s="52"/>
      <c r="M1" s="52"/>
    </row>
    <row r="2" spans="1:13" ht="28.5" customHeight="1" x14ac:dyDescent="0.2">
      <c r="A2" s="32" t="s">
        <v>276</v>
      </c>
      <c r="B2" s="33" t="s">
        <v>1523</v>
      </c>
      <c r="C2" s="33"/>
      <c r="D2" s="33"/>
    </row>
    <row r="4" spans="1:13" ht="25.5" x14ac:dyDescent="0.2">
      <c r="A4" s="5" t="s">
        <v>980</v>
      </c>
      <c r="B4" s="25" t="s">
        <v>1522</v>
      </c>
      <c r="C4" s="25" t="s">
        <v>1524</v>
      </c>
      <c r="D4" s="25" t="s">
        <v>1525</v>
      </c>
    </row>
    <row r="5" spans="1:13" x14ac:dyDescent="0.2">
      <c r="A5" s="6" t="s">
        <v>1086</v>
      </c>
      <c r="B5" s="17">
        <v>0.1410743855027074</v>
      </c>
      <c r="C5" s="17">
        <v>0.1701820464325898</v>
      </c>
      <c r="D5" s="17">
        <v>0.14735807586806493</v>
      </c>
    </row>
    <row r="6" spans="1:13" x14ac:dyDescent="0.2">
      <c r="A6" s="7" t="s">
        <v>214</v>
      </c>
      <c r="B6" s="17">
        <v>0.15886628095808386</v>
      </c>
      <c r="C6" s="17">
        <v>0.12995794517945064</v>
      </c>
      <c r="D6" s="17">
        <v>0.12215841349245149</v>
      </c>
    </row>
    <row r="7" spans="1:13" x14ac:dyDescent="0.2">
      <c r="A7" s="7" t="s">
        <v>195</v>
      </c>
      <c r="B7" s="17">
        <v>0.12138338247040384</v>
      </c>
      <c r="C7" s="17">
        <v>0.21345650347081024</v>
      </c>
      <c r="D7" s="17">
        <v>0.16256092871701294</v>
      </c>
    </row>
    <row r="8" spans="1:13" x14ac:dyDescent="0.2">
      <c r="A8" s="7" t="s">
        <v>22</v>
      </c>
      <c r="B8" s="17">
        <v>0.1838617100539956</v>
      </c>
      <c r="C8" s="17">
        <v>0.19158849896533914</v>
      </c>
      <c r="D8" s="17">
        <v>0.19095235641107411</v>
      </c>
    </row>
    <row r="9" spans="1:13" x14ac:dyDescent="0.2">
      <c r="A9" s="6" t="s">
        <v>1051</v>
      </c>
      <c r="B9" s="17">
        <v>0.14828832260713601</v>
      </c>
      <c r="C9" s="17">
        <v>0.22093273248650827</v>
      </c>
      <c r="D9" s="17">
        <v>0.18467200797954261</v>
      </c>
    </row>
    <row r="10" spans="1:13" x14ac:dyDescent="0.2">
      <c r="A10" s="7" t="s">
        <v>214</v>
      </c>
      <c r="B10" s="17">
        <v>0.1739214699611448</v>
      </c>
      <c r="C10" s="17">
        <v>0.17917838630749666</v>
      </c>
      <c r="D10" s="17">
        <v>0.16149602354383877</v>
      </c>
    </row>
    <row r="11" spans="1:13" x14ac:dyDescent="0.2">
      <c r="A11" s="7" t="s">
        <v>195</v>
      </c>
      <c r="B11" s="17">
        <v>0.13288322699260655</v>
      </c>
      <c r="C11" s="17">
        <v>0.27020595089594673</v>
      </c>
      <c r="D11" s="17">
        <v>0.21346268730865187</v>
      </c>
    </row>
    <row r="12" spans="1:13" x14ac:dyDescent="0.2">
      <c r="A12" s="7" t="s">
        <v>22</v>
      </c>
      <c r="B12" s="17">
        <v>0.15319728590381945</v>
      </c>
      <c r="C12" s="17">
        <v>0.15814844031629641</v>
      </c>
      <c r="D12" s="17">
        <v>0.14816739853644237</v>
      </c>
    </row>
    <row r="13" spans="1:13" x14ac:dyDescent="0.2">
      <c r="A13" s="6" t="s">
        <v>17</v>
      </c>
      <c r="B13" s="17">
        <v>0.21595802430902597</v>
      </c>
      <c r="C13" s="17">
        <v>0.22868137305099556</v>
      </c>
      <c r="D13" s="17">
        <v>0.21716509273833351</v>
      </c>
    </row>
    <row r="14" spans="1:13" x14ac:dyDescent="0.2">
      <c r="A14" s="7" t="s">
        <v>214</v>
      </c>
      <c r="B14" s="17">
        <v>0.24109737809515866</v>
      </c>
      <c r="C14" s="17">
        <v>0.26508500429217058</v>
      </c>
      <c r="D14" s="17">
        <v>0.24363364386156636</v>
      </c>
    </row>
    <row r="15" spans="1:13" x14ac:dyDescent="0.2">
      <c r="A15" s="7" t="s">
        <v>195</v>
      </c>
      <c r="B15" s="17">
        <v>0.15977244733219642</v>
      </c>
      <c r="C15" s="17">
        <v>0.18361416503505024</v>
      </c>
      <c r="D15" s="17">
        <v>0.11171623493711628</v>
      </c>
    </row>
    <row r="16" spans="1:13" x14ac:dyDescent="0.2">
      <c r="A16" s="7" t="s">
        <v>154</v>
      </c>
      <c r="B16" s="17">
        <v>0.12155071801558445</v>
      </c>
      <c r="C16" s="17">
        <v>0.12600855093061031</v>
      </c>
      <c r="D16" s="17">
        <v>0.11794856339197698</v>
      </c>
    </row>
    <row r="17" spans="1:4" x14ac:dyDescent="0.2">
      <c r="A17" s="7" t="s">
        <v>736</v>
      </c>
      <c r="B17" s="17">
        <v>0.25651203923302651</v>
      </c>
      <c r="C17" s="17">
        <v>0.34255147152546239</v>
      </c>
      <c r="D17" s="17">
        <v>0.3411289788977066</v>
      </c>
    </row>
    <row r="18" spans="1:4" x14ac:dyDescent="0.2">
      <c r="A18" s="7" t="s">
        <v>137</v>
      </c>
      <c r="B18" s="17">
        <v>0.27629096665029695</v>
      </c>
      <c r="C18" s="17">
        <v>0.25047779731790493</v>
      </c>
      <c r="D18" s="17">
        <v>0.2512371168352211</v>
      </c>
    </row>
    <row r="19" spans="1:4" x14ac:dyDescent="0.2">
      <c r="A19" s="7" t="s">
        <v>69</v>
      </c>
      <c r="B19" s="17">
        <v>0.20436691068483945</v>
      </c>
      <c r="C19" s="17">
        <v>0.21373527813882839</v>
      </c>
      <c r="D19" s="17">
        <v>0.21552496631117943</v>
      </c>
    </row>
    <row r="20" spans="1:4" x14ac:dyDescent="0.2">
      <c r="A20" s="7" t="s">
        <v>22</v>
      </c>
      <c r="B20" s="17">
        <v>0.2095581954875903</v>
      </c>
      <c r="C20" s="17">
        <v>0.20983711987365938</v>
      </c>
      <c r="D20" s="17">
        <v>0.21520464781867618</v>
      </c>
    </row>
    <row r="21" spans="1:4" x14ac:dyDescent="0.2">
      <c r="A21" s="6" t="s">
        <v>1506</v>
      </c>
      <c r="B21" s="17">
        <v>0.19019572016328604</v>
      </c>
      <c r="C21" s="17">
        <v>0.21910595595289584</v>
      </c>
      <c r="D21" s="17">
        <v>0.19988955399781747</v>
      </c>
    </row>
  </sheetData>
  <sheetProtection selectLockedCells="1" pivotTables="0"/>
  <mergeCells count="1">
    <mergeCell ref="A1:M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36078-87BF-499B-9D52-3FD243412F68}">
  <dimension ref="A1:M21"/>
  <sheetViews>
    <sheetView showGridLines="0" showRowColHeaders="0" tabSelected="1" workbookViewId="0">
      <selection activeCell="B4" sqref="B4"/>
    </sheetView>
  </sheetViews>
  <sheetFormatPr defaultRowHeight="12.75" x14ac:dyDescent="0.2"/>
  <cols>
    <col min="1" max="1" width="43.85546875" customWidth="1"/>
    <col min="2" max="2" width="37.7109375" customWidth="1"/>
    <col min="3" max="3" width="18.7109375" customWidth="1"/>
    <col min="4" max="4" width="12" bestFit="1" customWidth="1"/>
    <col min="5" max="5" width="11.28515625" bestFit="1" customWidth="1"/>
    <col min="6" max="6" width="15.140625" bestFit="1" customWidth="1"/>
    <col min="7" max="7" width="13.42578125" bestFit="1" customWidth="1"/>
    <col min="8" max="9" width="12" bestFit="1" customWidth="1"/>
    <col min="10" max="10" width="12.7109375" customWidth="1"/>
    <col min="11" max="12" width="11.85546875" customWidth="1"/>
    <col min="13" max="13" width="11.7109375" customWidth="1"/>
  </cols>
  <sheetData>
    <row r="1" spans="1:13" ht="39" customHeight="1" x14ac:dyDescent="0.2">
      <c r="A1" s="31"/>
      <c r="B1" s="31"/>
      <c r="C1" s="31"/>
      <c r="D1" s="31"/>
      <c r="E1" s="31"/>
      <c r="F1" s="31"/>
      <c r="G1" s="31"/>
      <c r="H1" s="31"/>
      <c r="I1" s="31"/>
      <c r="J1" s="31"/>
      <c r="K1" s="31"/>
      <c r="L1" s="31"/>
      <c r="M1" s="31"/>
    </row>
    <row r="2" spans="1:13" ht="22.5" customHeight="1" x14ac:dyDescent="0.2">
      <c r="B2" s="5" t="s">
        <v>276</v>
      </c>
      <c r="C2" t="s">
        <v>1523</v>
      </c>
      <c r="D2" s="50"/>
    </row>
    <row r="4" spans="1:13" ht="51" x14ac:dyDescent="0.2">
      <c r="B4" s="5" t="s">
        <v>980</v>
      </c>
      <c r="C4" s="25" t="s">
        <v>1557</v>
      </c>
      <c r="D4" s="25" t="s">
        <v>1558</v>
      </c>
      <c r="E4" s="25" t="s">
        <v>1507</v>
      </c>
      <c r="F4" s="25" t="s">
        <v>1547</v>
      </c>
      <c r="G4" s="34" t="s">
        <v>1551</v>
      </c>
      <c r="H4" s="25" t="s">
        <v>1510</v>
      </c>
      <c r="I4" s="25" t="s">
        <v>1548</v>
      </c>
      <c r="J4" s="34" t="s">
        <v>1553</v>
      </c>
      <c r="K4" s="25" t="s">
        <v>1512</v>
      </c>
      <c r="L4" s="25" t="s">
        <v>1549</v>
      </c>
      <c r="M4" s="34" t="s">
        <v>1552</v>
      </c>
    </row>
    <row r="5" spans="1:13" x14ac:dyDescent="0.2">
      <c r="B5" s="6" t="s">
        <v>17</v>
      </c>
      <c r="C5" s="14">
        <v>15322791.740000002</v>
      </c>
      <c r="D5" s="14">
        <v>71041.809999999983</v>
      </c>
      <c r="E5" s="14">
        <v>15393833.549999999</v>
      </c>
      <c r="F5" s="14">
        <v>3324421.8800000008</v>
      </c>
      <c r="G5" s="35">
        <v>0.215958024309026</v>
      </c>
      <c r="H5" s="14">
        <v>13731231.879999999</v>
      </c>
      <c r="I5" s="14">
        <v>3140076.96</v>
      </c>
      <c r="J5" s="35">
        <v>0.22868137305099548</v>
      </c>
      <c r="K5" s="14">
        <v>13436430.290000003</v>
      </c>
      <c r="L5" s="14">
        <v>2917923.6300000008</v>
      </c>
      <c r="M5" s="35">
        <v>0.21716509273833337</v>
      </c>
    </row>
    <row r="6" spans="1:13" x14ac:dyDescent="0.2">
      <c r="B6" s="7" t="s">
        <v>22</v>
      </c>
      <c r="C6" s="14">
        <v>1865259.8800000001</v>
      </c>
      <c r="D6" s="14">
        <v>72427.209999999992</v>
      </c>
      <c r="E6" s="14">
        <v>1937687.0900000003</v>
      </c>
      <c r="F6" s="14">
        <v>406058.21000000008</v>
      </c>
      <c r="G6" s="35">
        <v>0.2095581954875903</v>
      </c>
      <c r="H6" s="14">
        <v>1649762.3500000003</v>
      </c>
      <c r="I6" s="14">
        <v>346181.38000000006</v>
      </c>
      <c r="J6" s="35">
        <v>0.20983711987365938</v>
      </c>
      <c r="K6" s="14">
        <v>1637754.0799999998</v>
      </c>
      <c r="L6" s="14">
        <v>352452.29</v>
      </c>
      <c r="M6" s="35">
        <v>0.21520464781867618</v>
      </c>
    </row>
    <row r="7" spans="1:13" x14ac:dyDescent="0.2">
      <c r="B7" s="7" t="s">
        <v>69</v>
      </c>
      <c r="C7" s="14">
        <v>4524869.7500000009</v>
      </c>
      <c r="D7" s="14">
        <v>61141.15</v>
      </c>
      <c r="E7" s="14">
        <v>4586010.9000000004</v>
      </c>
      <c r="F7" s="14">
        <v>937228.88000000024</v>
      </c>
      <c r="G7" s="35">
        <v>0.20436691068483945</v>
      </c>
      <c r="H7" s="14">
        <v>3885382.5499999989</v>
      </c>
      <c r="I7" s="14">
        <v>830443.32000000007</v>
      </c>
      <c r="J7" s="35">
        <v>0.21373527813882839</v>
      </c>
      <c r="K7" s="14">
        <v>3651879.1000000006</v>
      </c>
      <c r="L7" s="14">
        <v>787071.12000000034</v>
      </c>
      <c r="M7" s="35">
        <v>0.21552496631117943</v>
      </c>
    </row>
    <row r="8" spans="1:13" x14ac:dyDescent="0.2">
      <c r="B8" s="7" t="s">
        <v>137</v>
      </c>
      <c r="C8" s="14">
        <v>1280344.57</v>
      </c>
      <c r="D8" s="14">
        <v>1026.06</v>
      </c>
      <c r="E8" s="14">
        <v>1281370.6300000001</v>
      </c>
      <c r="F8" s="14">
        <v>354031.13000000006</v>
      </c>
      <c r="G8" s="35">
        <v>0.27629096665029695</v>
      </c>
      <c r="H8" s="14">
        <v>1240416.1300000001</v>
      </c>
      <c r="I8" s="14">
        <v>310696.7</v>
      </c>
      <c r="J8" s="35">
        <v>0.25047779731790493</v>
      </c>
      <c r="K8" s="14">
        <v>1222762.44</v>
      </c>
      <c r="L8" s="14">
        <v>307203.31</v>
      </c>
      <c r="M8" s="35">
        <v>0.2512371168352211</v>
      </c>
    </row>
    <row r="9" spans="1:13" x14ac:dyDescent="0.2">
      <c r="B9" s="7" t="s">
        <v>736</v>
      </c>
      <c r="C9" s="14">
        <v>199016</v>
      </c>
      <c r="D9" s="14"/>
      <c r="E9" s="14">
        <v>199016</v>
      </c>
      <c r="F9" s="14">
        <v>51050</v>
      </c>
      <c r="G9" s="35">
        <v>0.25651203923302651</v>
      </c>
      <c r="H9" s="14">
        <v>149063</v>
      </c>
      <c r="I9" s="14">
        <v>51061.75</v>
      </c>
      <c r="J9" s="35">
        <v>0.34255147152546239</v>
      </c>
      <c r="K9" s="14">
        <v>129823.33</v>
      </c>
      <c r="L9" s="14">
        <v>44286.5</v>
      </c>
      <c r="M9" s="35">
        <v>0.3411289788977066</v>
      </c>
    </row>
    <row r="10" spans="1:13" x14ac:dyDescent="0.2">
      <c r="B10" s="7" t="s">
        <v>154</v>
      </c>
      <c r="C10" s="14">
        <v>986880.39</v>
      </c>
      <c r="D10" s="14"/>
      <c r="E10" s="14">
        <v>986880.39</v>
      </c>
      <c r="F10" s="14">
        <v>119956.02000000002</v>
      </c>
      <c r="G10" s="35">
        <v>0.12155071801558445</v>
      </c>
      <c r="H10" s="14">
        <v>890796.61</v>
      </c>
      <c r="I10" s="14">
        <v>112247.99</v>
      </c>
      <c r="J10" s="35">
        <v>0.12600855093061031</v>
      </c>
      <c r="K10" s="14">
        <v>855714.28000000049</v>
      </c>
      <c r="L10" s="14">
        <v>100930.27</v>
      </c>
      <c r="M10" s="35">
        <v>0.11794856339197698</v>
      </c>
    </row>
    <row r="11" spans="1:13" x14ac:dyDescent="0.2">
      <c r="B11" s="7" t="s">
        <v>195</v>
      </c>
      <c r="C11" s="14">
        <v>1077371.6800000002</v>
      </c>
      <c r="D11" s="14"/>
      <c r="E11" s="14">
        <v>1077371.6800000002</v>
      </c>
      <c r="F11" s="14">
        <v>172134.31</v>
      </c>
      <c r="G11" s="35">
        <v>0.15977244733219642</v>
      </c>
      <c r="H11" s="14">
        <v>966567.03999999992</v>
      </c>
      <c r="I11" s="14">
        <v>177475.4</v>
      </c>
      <c r="J11" s="35">
        <v>0.18361416503505024</v>
      </c>
      <c r="K11" s="14">
        <v>916009.03</v>
      </c>
      <c r="L11" s="14">
        <v>102333.08</v>
      </c>
      <c r="M11" s="35">
        <v>0.11171623493711628</v>
      </c>
    </row>
    <row r="12" spans="1:13" x14ac:dyDescent="0.2">
      <c r="B12" s="7" t="s">
        <v>214</v>
      </c>
      <c r="C12" s="14">
        <v>5389049.4699999997</v>
      </c>
      <c r="D12" s="14">
        <v>-63552.61</v>
      </c>
      <c r="E12" s="14">
        <v>5325496.8599999994</v>
      </c>
      <c r="F12" s="14">
        <v>1283963.33</v>
      </c>
      <c r="G12" s="35">
        <v>0.24109737809515866</v>
      </c>
      <c r="H12" s="14">
        <v>4949244.1999999993</v>
      </c>
      <c r="I12" s="14">
        <v>1311970.4200000002</v>
      </c>
      <c r="J12" s="35">
        <v>0.26508500429217058</v>
      </c>
      <c r="K12" s="14">
        <v>5022488.03</v>
      </c>
      <c r="L12" s="14">
        <v>1223647.06</v>
      </c>
      <c r="M12" s="35">
        <v>0.24363364386156636</v>
      </c>
    </row>
    <row r="13" spans="1:13" x14ac:dyDescent="0.2">
      <c r="B13" s="6" t="s">
        <v>1051</v>
      </c>
      <c r="C13" s="14">
        <v>4432568.28</v>
      </c>
      <c r="D13" s="14">
        <v>259571.45</v>
      </c>
      <c r="E13" s="14">
        <v>4692139.7299999995</v>
      </c>
      <c r="F13" s="14">
        <v>695789.53</v>
      </c>
      <c r="G13" s="35">
        <v>0.14828832260713601</v>
      </c>
      <c r="H13" s="14">
        <v>3765503.24</v>
      </c>
      <c r="I13" s="14">
        <v>831922.91999999993</v>
      </c>
      <c r="J13" s="35">
        <v>0.22093273248650819</v>
      </c>
      <c r="K13" s="14">
        <v>3845593.8599999994</v>
      </c>
      <c r="L13" s="14">
        <v>710173.54</v>
      </c>
      <c r="M13" s="35">
        <v>0.18467200797954264</v>
      </c>
    </row>
    <row r="14" spans="1:13" x14ac:dyDescent="0.2">
      <c r="B14" s="7" t="s">
        <v>22</v>
      </c>
      <c r="C14" s="14">
        <v>438841.24</v>
      </c>
      <c r="D14" s="14">
        <v>4020</v>
      </c>
      <c r="E14" s="14">
        <v>442861.24</v>
      </c>
      <c r="F14" s="14">
        <v>67845.14</v>
      </c>
      <c r="G14" s="35">
        <v>0.15319728590381945</v>
      </c>
      <c r="H14" s="14">
        <v>408060.3</v>
      </c>
      <c r="I14" s="14">
        <v>64534.100000000006</v>
      </c>
      <c r="J14" s="35">
        <v>0.15814844031629641</v>
      </c>
      <c r="K14" s="14">
        <v>425118.89</v>
      </c>
      <c r="L14" s="14">
        <v>62988.76</v>
      </c>
      <c r="M14" s="35">
        <v>0.14816739853644237</v>
      </c>
    </row>
    <row r="15" spans="1:13" x14ac:dyDescent="0.2">
      <c r="B15" s="7" t="s">
        <v>195</v>
      </c>
      <c r="C15" s="14">
        <v>2451591.04</v>
      </c>
      <c r="D15" s="14">
        <v>255551.45</v>
      </c>
      <c r="E15" s="14">
        <v>2707142.4899999993</v>
      </c>
      <c r="F15" s="14">
        <v>359733.83</v>
      </c>
      <c r="G15" s="35">
        <v>0.13288322699260655</v>
      </c>
      <c r="H15" s="14">
        <v>1821509.9200000002</v>
      </c>
      <c r="I15" s="14">
        <v>492182.81999999995</v>
      </c>
      <c r="J15" s="35">
        <v>0.27020595089594673</v>
      </c>
      <c r="K15" s="14">
        <v>1824086.1899999995</v>
      </c>
      <c r="L15" s="14">
        <v>389374.34</v>
      </c>
      <c r="M15" s="35">
        <v>0.21346268730865187</v>
      </c>
    </row>
    <row r="16" spans="1:13" x14ac:dyDescent="0.2">
      <c r="B16" s="7" t="s">
        <v>214</v>
      </c>
      <c r="C16" s="14">
        <v>1542136</v>
      </c>
      <c r="D16" s="14"/>
      <c r="E16" s="14">
        <v>1542136</v>
      </c>
      <c r="F16" s="14">
        <v>268210.56</v>
      </c>
      <c r="G16" s="35">
        <v>0.1739214699611448</v>
      </c>
      <c r="H16" s="14">
        <v>1535933.02</v>
      </c>
      <c r="I16" s="14">
        <v>275206</v>
      </c>
      <c r="J16" s="35">
        <v>0.17917838630749666</v>
      </c>
      <c r="K16" s="14">
        <v>1596388.7799999998</v>
      </c>
      <c r="L16" s="14">
        <v>257810.44</v>
      </c>
      <c r="M16" s="35">
        <v>0.16149602354383877</v>
      </c>
    </row>
    <row r="17" spans="2:13" x14ac:dyDescent="0.2">
      <c r="B17" s="6" t="s">
        <v>1086</v>
      </c>
      <c r="C17" s="14">
        <v>3964647.26</v>
      </c>
      <c r="D17" s="14">
        <v>105788.9</v>
      </c>
      <c r="E17" s="14">
        <v>4070436.16</v>
      </c>
      <c r="F17" s="14">
        <v>574234.28</v>
      </c>
      <c r="G17" s="35">
        <v>0.1410743855027074</v>
      </c>
      <c r="H17" s="14">
        <v>2828085.63</v>
      </c>
      <c r="I17" s="14">
        <v>481289.4</v>
      </c>
      <c r="J17" s="35">
        <v>0.17018204643258983</v>
      </c>
      <c r="K17" s="14">
        <v>3304705.61</v>
      </c>
      <c r="L17" s="14">
        <v>486975.06000000006</v>
      </c>
      <c r="M17" s="35">
        <v>0.14735807586806499</v>
      </c>
    </row>
    <row r="18" spans="2:13" x14ac:dyDescent="0.2">
      <c r="B18" s="7" t="s">
        <v>22</v>
      </c>
      <c r="C18" s="14">
        <v>232895.56</v>
      </c>
      <c r="D18" s="14">
        <v>4020</v>
      </c>
      <c r="E18" s="14">
        <v>236915.56</v>
      </c>
      <c r="F18" s="14">
        <v>43559.7</v>
      </c>
      <c r="G18" s="35">
        <v>0.1838617100539956</v>
      </c>
      <c r="H18" s="14">
        <v>211363.94</v>
      </c>
      <c r="I18" s="14">
        <v>40494.9</v>
      </c>
      <c r="J18" s="35">
        <v>0.19158849896533914</v>
      </c>
      <c r="K18" s="14">
        <v>206454.64</v>
      </c>
      <c r="L18" s="14">
        <v>39423</v>
      </c>
      <c r="M18" s="35">
        <v>0.19095235641107411</v>
      </c>
    </row>
    <row r="19" spans="2:13" x14ac:dyDescent="0.2">
      <c r="B19" s="7" t="s">
        <v>195</v>
      </c>
      <c r="C19" s="14">
        <v>1988319.75</v>
      </c>
      <c r="D19" s="14">
        <v>101768.9</v>
      </c>
      <c r="E19" s="14">
        <v>2090088.6500000001</v>
      </c>
      <c r="F19" s="14">
        <v>253702.03000000003</v>
      </c>
      <c r="G19" s="35">
        <v>0.12138338247040384</v>
      </c>
      <c r="H19" s="14">
        <v>1206376.8299999998</v>
      </c>
      <c r="I19" s="14">
        <v>257508.98</v>
      </c>
      <c r="J19" s="35">
        <v>0.21345650347081024</v>
      </c>
      <c r="K19" s="14">
        <v>1709661.7999999998</v>
      </c>
      <c r="L19" s="14">
        <v>277924.21000000002</v>
      </c>
      <c r="M19" s="35">
        <v>0.16256092871701294</v>
      </c>
    </row>
    <row r="20" spans="2:13" x14ac:dyDescent="0.2">
      <c r="B20" s="7" t="s">
        <v>214</v>
      </c>
      <c r="C20" s="14">
        <v>1743431.95</v>
      </c>
      <c r="D20" s="14"/>
      <c r="E20" s="14">
        <v>1743431.95</v>
      </c>
      <c r="F20" s="14">
        <v>276972.55</v>
      </c>
      <c r="G20" s="35">
        <v>0.15886628095808386</v>
      </c>
      <c r="H20" s="14">
        <v>1410344.86</v>
      </c>
      <c r="I20" s="14">
        <v>183285.52000000002</v>
      </c>
      <c r="J20" s="35">
        <v>0.12995794517945064</v>
      </c>
      <c r="K20" s="14">
        <v>1388589.17</v>
      </c>
      <c r="L20" s="14">
        <v>169627.85</v>
      </c>
      <c r="M20" s="35">
        <v>0.12215841349245149</v>
      </c>
    </row>
    <row r="21" spans="2:13" x14ac:dyDescent="0.2">
      <c r="B21" s="6" t="s">
        <v>1506</v>
      </c>
      <c r="C21" s="14">
        <v>23720007.280000001</v>
      </c>
      <c r="D21" s="14">
        <v>436402.16000000003</v>
      </c>
      <c r="E21" s="14">
        <v>24156409.439999994</v>
      </c>
      <c r="F21" s="14">
        <v>4594445.6900000013</v>
      </c>
      <c r="G21" s="35">
        <v>0.19019572016328595</v>
      </c>
      <c r="H21" s="14">
        <v>20324820.75</v>
      </c>
      <c r="I21" s="14">
        <v>4453289.2799999993</v>
      </c>
      <c r="J21" s="35">
        <v>0.21910595595289573</v>
      </c>
      <c r="K21" s="14">
        <v>20586729.760000005</v>
      </c>
      <c r="L21" s="14">
        <v>4115072.2300000004</v>
      </c>
      <c r="M21" s="35">
        <v>0.19988955399781777</v>
      </c>
    </row>
  </sheetData>
  <sheetProtection sheet="1" objects="1" scenarios="1" selectLockedCells="1"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22BCA-07D8-4461-8A59-482A094CD2CC}">
  <dimension ref="B4:E8"/>
  <sheetViews>
    <sheetView workbookViewId="0">
      <selection activeCell="O40" sqref="O40"/>
    </sheetView>
  </sheetViews>
  <sheetFormatPr defaultRowHeight="12.75" x14ac:dyDescent="0.2"/>
  <cols>
    <col min="1" max="1" width="43.85546875" customWidth="1"/>
    <col min="2" max="2" width="37.7109375" customWidth="1"/>
    <col min="3" max="3" width="21.7109375" customWidth="1"/>
    <col min="4" max="4" width="14.28515625" customWidth="1"/>
    <col min="5" max="5" width="11.42578125" customWidth="1"/>
    <col min="6" max="6" width="16.5703125" customWidth="1"/>
    <col min="7" max="7" width="13.42578125" bestFit="1" customWidth="1"/>
    <col min="8" max="8" width="12.28515625" customWidth="1"/>
    <col min="9" max="9" width="14.7109375" customWidth="1"/>
    <col min="10" max="10" width="12.7109375" customWidth="1"/>
    <col min="11" max="11" width="10.85546875" customWidth="1"/>
  </cols>
  <sheetData>
    <row r="4" spans="2:5" ht="25.5" x14ac:dyDescent="0.2">
      <c r="B4" s="5" t="s">
        <v>980</v>
      </c>
      <c r="C4" s="25" t="s">
        <v>1522</v>
      </c>
      <c r="D4" s="25" t="s">
        <v>1524</v>
      </c>
      <c r="E4" s="25" t="s">
        <v>1525</v>
      </c>
    </row>
    <row r="5" spans="2:5" x14ac:dyDescent="0.2">
      <c r="B5" s="6" t="s">
        <v>1086</v>
      </c>
      <c r="C5" s="17">
        <v>0.1410743855027074</v>
      </c>
      <c r="D5" s="17">
        <v>0.17018204643258983</v>
      </c>
      <c r="E5" s="17">
        <v>0.14735807586806499</v>
      </c>
    </row>
    <row r="6" spans="2:5" x14ac:dyDescent="0.2">
      <c r="B6" s="6" t="s">
        <v>1051</v>
      </c>
      <c r="C6" s="17">
        <v>0.14828832260713601</v>
      </c>
      <c r="D6" s="17">
        <v>0.22093273248650819</v>
      </c>
      <c r="E6" s="17">
        <v>0.18467200797954264</v>
      </c>
    </row>
    <row r="7" spans="2:5" x14ac:dyDescent="0.2">
      <c r="B7" s="6" t="s">
        <v>17</v>
      </c>
      <c r="C7" s="17">
        <v>0.215958024309026</v>
      </c>
      <c r="D7" s="17">
        <v>0.22868137305099548</v>
      </c>
      <c r="E7" s="17">
        <v>0.21716509273833337</v>
      </c>
    </row>
    <row r="8" spans="2:5" x14ac:dyDescent="0.2">
      <c r="B8" s="6" t="s">
        <v>1506</v>
      </c>
      <c r="C8" s="17">
        <v>0.19019572016328606</v>
      </c>
      <c r="D8" s="17">
        <v>0.21910595595289564</v>
      </c>
      <c r="E8" s="17">
        <v>0.19988955399781747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3541D-1B0A-4106-B50E-D4746BF8B216}">
  <dimension ref="B1:I130"/>
  <sheetViews>
    <sheetView workbookViewId="0">
      <selection activeCell="O40" sqref="O40"/>
    </sheetView>
  </sheetViews>
  <sheetFormatPr defaultRowHeight="12.75" x14ac:dyDescent="0.2"/>
  <cols>
    <col min="1" max="1" width="40.7109375" customWidth="1"/>
    <col min="2" max="2" width="47.28515625" bestFit="1" customWidth="1"/>
    <col min="3" max="3" width="13.28515625" style="13" bestFit="1" customWidth="1"/>
    <col min="4" max="4" width="15.42578125" style="13" bestFit="1" customWidth="1"/>
    <col min="5" max="5" width="13.42578125" style="13" bestFit="1" customWidth="1"/>
    <col min="6" max="6" width="15.42578125" style="13" bestFit="1" customWidth="1"/>
    <col min="7" max="7" width="13.42578125" style="13" bestFit="1" customWidth="1"/>
    <col min="8" max="8" width="15.42578125" style="13" bestFit="1" customWidth="1"/>
    <col min="9" max="9" width="11.42578125" customWidth="1"/>
    <col min="10" max="10" width="11.85546875" bestFit="1" customWidth="1"/>
    <col min="11" max="27" width="10.85546875" bestFit="1" customWidth="1"/>
    <col min="28" max="49" width="9.85546875" bestFit="1" customWidth="1"/>
    <col min="50" max="61" width="8.28515625" bestFit="1" customWidth="1"/>
    <col min="62" max="62" width="7.28515625" bestFit="1" customWidth="1"/>
    <col min="63" max="63" width="8.28515625" bestFit="1" customWidth="1"/>
    <col min="64" max="64" width="10.85546875" bestFit="1" customWidth="1"/>
    <col min="65" max="65" width="42.7109375" bestFit="1" customWidth="1"/>
    <col min="66" max="72" width="11.85546875" bestFit="1" customWidth="1"/>
    <col min="73" max="89" width="10.85546875" bestFit="1" customWidth="1"/>
    <col min="90" max="111" width="9.85546875" bestFit="1" customWidth="1"/>
    <col min="112" max="123" width="8.28515625" bestFit="1" customWidth="1"/>
    <col min="124" max="125" width="7.28515625" bestFit="1" customWidth="1"/>
    <col min="126" max="126" width="8.28515625" bestFit="1" customWidth="1"/>
    <col min="127" max="127" width="27.42578125" bestFit="1" customWidth="1"/>
    <col min="128" max="134" width="11.85546875" bestFit="1" customWidth="1"/>
    <col min="135" max="151" width="10.85546875" bestFit="1" customWidth="1"/>
    <col min="152" max="173" width="9.85546875" bestFit="1" customWidth="1"/>
    <col min="174" max="185" width="8.28515625" bestFit="1" customWidth="1"/>
    <col min="186" max="186" width="7.28515625" bestFit="1" customWidth="1"/>
    <col min="187" max="187" width="8.28515625" bestFit="1" customWidth="1"/>
    <col min="188" max="188" width="10.85546875" bestFit="1" customWidth="1"/>
    <col min="189" max="189" width="42.7109375" bestFit="1" customWidth="1"/>
    <col min="190" max="196" width="11.85546875" bestFit="1" customWidth="1"/>
    <col min="197" max="213" width="10.85546875" bestFit="1" customWidth="1"/>
    <col min="214" max="235" width="9.85546875" bestFit="1" customWidth="1"/>
    <col min="236" max="247" width="8.28515625" bestFit="1" customWidth="1"/>
    <col min="248" max="249" width="7.28515625" bestFit="1" customWidth="1"/>
    <col min="250" max="250" width="4.7109375" bestFit="1" customWidth="1"/>
    <col min="251" max="251" width="27.42578125" bestFit="1" customWidth="1"/>
    <col min="252" max="258" width="11.85546875" bestFit="1" customWidth="1"/>
    <col min="259" max="275" width="10.85546875" bestFit="1" customWidth="1"/>
    <col min="276" max="297" width="9.85546875" bestFit="1" customWidth="1"/>
    <col min="298" max="309" width="8.28515625" bestFit="1" customWidth="1"/>
    <col min="310" max="311" width="7.28515625" bestFit="1" customWidth="1"/>
    <col min="312" max="312" width="10.85546875" bestFit="1" customWidth="1"/>
    <col min="313" max="313" width="42.7109375" bestFit="1" customWidth="1"/>
    <col min="314" max="320" width="11.85546875" bestFit="1" customWidth="1"/>
    <col min="321" max="337" width="10.85546875" bestFit="1" customWidth="1"/>
    <col min="338" max="359" width="9.85546875" bestFit="1" customWidth="1"/>
    <col min="360" max="371" width="8.28515625" bestFit="1" customWidth="1"/>
    <col min="372" max="373" width="7.28515625" bestFit="1" customWidth="1"/>
    <col min="374" max="374" width="8.28515625" bestFit="1" customWidth="1"/>
    <col min="375" max="375" width="31.42578125" bestFit="1" customWidth="1"/>
    <col min="376" max="376" width="46.85546875" bestFit="1" customWidth="1"/>
    <col min="377" max="377" width="31.5703125" bestFit="1" customWidth="1"/>
    <col min="378" max="378" width="46.85546875" bestFit="1" customWidth="1"/>
    <col min="379" max="379" width="31.5703125" bestFit="1" customWidth="1"/>
    <col min="380" max="380" width="46.85546875" bestFit="1" customWidth="1"/>
  </cols>
  <sheetData>
    <row r="1" spans="2:9" s="18" customFormat="1" x14ac:dyDescent="0.2">
      <c r="B1"/>
      <c r="C1"/>
      <c r="D1"/>
      <c r="E1"/>
      <c r="F1"/>
      <c r="G1"/>
      <c r="H1"/>
      <c r="I1"/>
    </row>
    <row r="2" spans="2:9" x14ac:dyDescent="0.2">
      <c r="C2"/>
      <c r="D2"/>
      <c r="E2"/>
      <c r="F2"/>
      <c r="G2"/>
      <c r="H2"/>
    </row>
    <row r="3" spans="2:9" ht="25.5" x14ac:dyDescent="0.2">
      <c r="B3" s="19" t="s">
        <v>980</v>
      </c>
      <c r="C3" s="25" t="s">
        <v>1531</v>
      </c>
      <c r="D3" s="25" t="s">
        <v>1526</v>
      </c>
      <c r="E3" s="25" t="s">
        <v>1527</v>
      </c>
      <c r="F3"/>
      <c r="G3"/>
      <c r="H3"/>
    </row>
    <row r="4" spans="2:9" x14ac:dyDescent="0.2">
      <c r="B4" s="6" t="s">
        <v>1086</v>
      </c>
      <c r="C4" s="17">
        <v>0.133992232188862</v>
      </c>
      <c r="D4" s="17">
        <v>0.21971954478104247</v>
      </c>
      <c r="E4" s="17">
        <v>0.17350876387603031</v>
      </c>
      <c r="F4"/>
      <c r="G4"/>
      <c r="H4"/>
    </row>
    <row r="5" spans="2:9" x14ac:dyDescent="0.2">
      <c r="B5" s="6" t="s">
        <v>1051</v>
      </c>
      <c r="C5" s="17">
        <v>0.14868258361474701</v>
      </c>
      <c r="D5" s="17">
        <v>0.20902749189863323</v>
      </c>
      <c r="E5" s="17">
        <v>0.17882396626740604</v>
      </c>
      <c r="F5"/>
      <c r="G5"/>
      <c r="H5"/>
    </row>
    <row r="6" spans="2:9" x14ac:dyDescent="0.2">
      <c r="B6" s="6" t="s">
        <v>17</v>
      </c>
      <c r="C6" s="17">
        <v>0.14510619593219418</v>
      </c>
      <c r="D6" s="17">
        <v>0.14452471484363996</v>
      </c>
      <c r="E6" s="17">
        <v>0.1410411379808568</v>
      </c>
      <c r="F6"/>
      <c r="G6"/>
      <c r="H6"/>
    </row>
    <row r="7" spans="2:9" x14ac:dyDescent="0.2">
      <c r="B7" s="6" t="s">
        <v>1506</v>
      </c>
      <c r="C7" s="17">
        <v>0.14413156964343182</v>
      </c>
      <c r="D7" s="17">
        <v>0.16672947977225952</v>
      </c>
      <c r="E7" s="17">
        <v>0.15281613370728428</v>
      </c>
      <c r="F7"/>
      <c r="G7"/>
      <c r="H7"/>
    </row>
    <row r="8" spans="2:9" x14ac:dyDescent="0.2">
      <c r="C8"/>
      <c r="D8"/>
      <c r="E8"/>
      <c r="F8"/>
      <c r="G8"/>
      <c r="H8"/>
    </row>
    <row r="9" spans="2:9" x14ac:dyDescent="0.2">
      <c r="C9"/>
      <c r="D9"/>
      <c r="E9"/>
      <c r="F9"/>
      <c r="G9"/>
      <c r="H9"/>
    </row>
    <row r="10" spans="2:9" x14ac:dyDescent="0.2">
      <c r="C10"/>
      <c r="D10"/>
      <c r="E10"/>
      <c r="F10"/>
      <c r="G10"/>
      <c r="H10"/>
    </row>
    <row r="11" spans="2:9" x14ac:dyDescent="0.2">
      <c r="C11"/>
      <c r="D11"/>
      <c r="E11"/>
      <c r="F11"/>
      <c r="G11"/>
      <c r="H11"/>
    </row>
    <row r="12" spans="2:9" x14ac:dyDescent="0.2">
      <c r="C12"/>
      <c r="D12"/>
      <c r="E12"/>
      <c r="F12"/>
      <c r="G12"/>
      <c r="H12"/>
    </row>
    <row r="13" spans="2:9" x14ac:dyDescent="0.2">
      <c r="C13"/>
      <c r="D13"/>
      <c r="E13"/>
      <c r="F13"/>
      <c r="G13"/>
      <c r="H13"/>
    </row>
    <row r="14" spans="2:9" x14ac:dyDescent="0.2">
      <c r="C14"/>
      <c r="D14"/>
      <c r="E14"/>
      <c r="F14"/>
      <c r="G14"/>
      <c r="H14"/>
    </row>
    <row r="15" spans="2:9" x14ac:dyDescent="0.2">
      <c r="C15"/>
      <c r="D15"/>
      <c r="E15"/>
      <c r="F15"/>
      <c r="G15"/>
      <c r="H15"/>
    </row>
    <row r="16" spans="2:9" x14ac:dyDescent="0.2">
      <c r="C16"/>
      <c r="D16"/>
      <c r="E16"/>
      <c r="F16"/>
      <c r="G16"/>
      <c r="H16"/>
    </row>
    <row r="17" spans="3:8" x14ac:dyDescent="0.2">
      <c r="C17"/>
      <c r="D17"/>
      <c r="E17"/>
      <c r="F17"/>
      <c r="G17"/>
      <c r="H17"/>
    </row>
    <row r="18" spans="3:8" x14ac:dyDescent="0.2">
      <c r="C18"/>
      <c r="D18"/>
      <c r="E18"/>
      <c r="F18"/>
      <c r="G18"/>
      <c r="H18"/>
    </row>
    <row r="19" spans="3:8" x14ac:dyDescent="0.2">
      <c r="C19"/>
      <c r="D19"/>
      <c r="E19"/>
      <c r="F19"/>
      <c r="G19"/>
      <c r="H19"/>
    </row>
    <row r="20" spans="3:8" x14ac:dyDescent="0.2">
      <c r="C20"/>
      <c r="D20"/>
      <c r="E20"/>
      <c r="F20"/>
      <c r="G20"/>
      <c r="H20"/>
    </row>
    <row r="21" spans="3:8" x14ac:dyDescent="0.2">
      <c r="C21"/>
      <c r="D21"/>
      <c r="E21"/>
      <c r="F21"/>
      <c r="G21"/>
      <c r="H21"/>
    </row>
    <row r="22" spans="3:8" x14ac:dyDescent="0.2">
      <c r="C22"/>
      <c r="D22"/>
      <c r="E22"/>
      <c r="F22"/>
      <c r="G22"/>
      <c r="H22"/>
    </row>
    <row r="23" spans="3:8" x14ac:dyDescent="0.2">
      <c r="C23"/>
      <c r="D23"/>
      <c r="E23"/>
      <c r="F23"/>
      <c r="G23"/>
      <c r="H23"/>
    </row>
    <row r="24" spans="3:8" x14ac:dyDescent="0.2">
      <c r="C24"/>
      <c r="D24"/>
      <c r="E24"/>
      <c r="F24"/>
      <c r="G24"/>
      <c r="H24"/>
    </row>
    <row r="25" spans="3:8" x14ac:dyDescent="0.2">
      <c r="C25"/>
      <c r="D25"/>
      <c r="E25"/>
      <c r="F25"/>
      <c r="G25"/>
      <c r="H25"/>
    </row>
    <row r="26" spans="3:8" x14ac:dyDescent="0.2">
      <c r="C26"/>
      <c r="D26"/>
      <c r="E26"/>
      <c r="F26"/>
      <c r="G26"/>
      <c r="H26"/>
    </row>
    <row r="27" spans="3:8" x14ac:dyDescent="0.2">
      <c r="C27"/>
      <c r="D27"/>
      <c r="E27"/>
      <c r="F27"/>
      <c r="G27"/>
      <c r="H27"/>
    </row>
    <row r="28" spans="3:8" x14ac:dyDescent="0.2">
      <c r="C28"/>
      <c r="D28"/>
      <c r="E28"/>
      <c r="F28"/>
      <c r="G28"/>
      <c r="H28"/>
    </row>
    <row r="29" spans="3:8" x14ac:dyDescent="0.2">
      <c r="C29"/>
      <c r="D29"/>
      <c r="E29"/>
      <c r="F29"/>
      <c r="G29"/>
      <c r="H29"/>
    </row>
    <row r="30" spans="3:8" x14ac:dyDescent="0.2">
      <c r="C30"/>
      <c r="D30"/>
      <c r="E30"/>
      <c r="F30"/>
      <c r="G30"/>
      <c r="H30"/>
    </row>
    <row r="31" spans="3:8" x14ac:dyDescent="0.2">
      <c r="C31"/>
      <c r="D31"/>
      <c r="E31"/>
      <c r="F31"/>
      <c r="G31"/>
      <c r="H31"/>
    </row>
    <row r="32" spans="3:8" x14ac:dyDescent="0.2">
      <c r="C32"/>
      <c r="D32"/>
      <c r="E32"/>
      <c r="F32"/>
      <c r="G32"/>
      <c r="H32"/>
    </row>
    <row r="33" spans="3:8" x14ac:dyDescent="0.2">
      <c r="C33"/>
      <c r="D33"/>
      <c r="E33"/>
      <c r="F33"/>
      <c r="G33"/>
      <c r="H33"/>
    </row>
    <row r="34" spans="3:8" x14ac:dyDescent="0.2">
      <c r="C34"/>
      <c r="D34"/>
      <c r="E34"/>
      <c r="F34"/>
      <c r="G34"/>
      <c r="H34"/>
    </row>
    <row r="35" spans="3:8" x14ac:dyDescent="0.2">
      <c r="C35"/>
      <c r="D35"/>
      <c r="E35"/>
      <c r="F35"/>
      <c r="G35"/>
      <c r="H35"/>
    </row>
    <row r="36" spans="3:8" x14ac:dyDescent="0.2">
      <c r="C36"/>
      <c r="D36"/>
      <c r="E36"/>
      <c r="F36"/>
      <c r="G36"/>
      <c r="H36"/>
    </row>
    <row r="37" spans="3:8" x14ac:dyDescent="0.2">
      <c r="C37"/>
      <c r="D37"/>
      <c r="E37"/>
      <c r="F37"/>
      <c r="G37"/>
      <c r="H37"/>
    </row>
    <row r="38" spans="3:8" x14ac:dyDescent="0.2">
      <c r="C38"/>
      <c r="D38"/>
      <c r="E38"/>
      <c r="F38"/>
      <c r="G38"/>
      <c r="H38"/>
    </row>
    <row r="39" spans="3:8" x14ac:dyDescent="0.2">
      <c r="C39"/>
      <c r="D39"/>
      <c r="E39"/>
      <c r="F39"/>
      <c r="G39"/>
      <c r="H39"/>
    </row>
    <row r="40" spans="3:8" x14ac:dyDescent="0.2">
      <c r="C40"/>
      <c r="D40"/>
      <c r="E40"/>
      <c r="F40"/>
      <c r="G40"/>
      <c r="H40"/>
    </row>
    <row r="41" spans="3:8" x14ac:dyDescent="0.2">
      <c r="C41"/>
      <c r="D41"/>
      <c r="E41"/>
      <c r="F41"/>
      <c r="G41"/>
      <c r="H41"/>
    </row>
    <row r="42" spans="3:8" x14ac:dyDescent="0.2">
      <c r="C42"/>
      <c r="D42"/>
      <c r="E42"/>
      <c r="F42"/>
      <c r="G42"/>
      <c r="H42"/>
    </row>
    <row r="43" spans="3:8" x14ac:dyDescent="0.2">
      <c r="C43"/>
      <c r="D43"/>
      <c r="E43"/>
      <c r="F43"/>
      <c r="G43"/>
      <c r="H43"/>
    </row>
    <row r="44" spans="3:8" x14ac:dyDescent="0.2">
      <c r="C44"/>
      <c r="D44"/>
      <c r="E44"/>
      <c r="F44"/>
      <c r="G44"/>
      <c r="H44"/>
    </row>
    <row r="45" spans="3:8" x14ac:dyDescent="0.2">
      <c r="C45"/>
      <c r="D45"/>
      <c r="E45"/>
      <c r="F45"/>
      <c r="G45"/>
      <c r="H45"/>
    </row>
    <row r="46" spans="3:8" x14ac:dyDescent="0.2">
      <c r="C46"/>
      <c r="D46"/>
      <c r="E46"/>
      <c r="F46"/>
      <c r="G46"/>
      <c r="H46"/>
    </row>
    <row r="47" spans="3:8" x14ac:dyDescent="0.2">
      <c r="C47"/>
      <c r="D47"/>
      <c r="E47"/>
      <c r="F47"/>
      <c r="G47"/>
      <c r="H47"/>
    </row>
    <row r="48" spans="3:8" x14ac:dyDescent="0.2">
      <c r="C48"/>
      <c r="D48"/>
      <c r="E48"/>
      <c r="F48"/>
      <c r="G48"/>
      <c r="H48"/>
    </row>
    <row r="49" spans="3:8" x14ac:dyDescent="0.2">
      <c r="C49"/>
      <c r="D49"/>
      <c r="E49"/>
      <c r="F49"/>
      <c r="G49"/>
      <c r="H49"/>
    </row>
    <row r="50" spans="3:8" x14ac:dyDescent="0.2">
      <c r="C50"/>
      <c r="D50"/>
      <c r="E50"/>
      <c r="F50"/>
      <c r="G50"/>
      <c r="H50"/>
    </row>
    <row r="51" spans="3:8" x14ac:dyDescent="0.2">
      <c r="C51"/>
      <c r="D51"/>
      <c r="E51"/>
      <c r="F51"/>
      <c r="G51"/>
      <c r="H51"/>
    </row>
    <row r="52" spans="3:8" x14ac:dyDescent="0.2">
      <c r="C52"/>
      <c r="D52"/>
      <c r="E52"/>
      <c r="F52"/>
      <c r="G52"/>
      <c r="H52"/>
    </row>
    <row r="53" spans="3:8" x14ac:dyDescent="0.2">
      <c r="C53"/>
      <c r="D53"/>
      <c r="E53"/>
      <c r="F53"/>
      <c r="G53"/>
      <c r="H53"/>
    </row>
    <row r="54" spans="3:8" x14ac:dyDescent="0.2">
      <c r="C54"/>
      <c r="D54"/>
      <c r="E54"/>
      <c r="F54"/>
      <c r="G54"/>
      <c r="H54"/>
    </row>
    <row r="55" spans="3:8" x14ac:dyDescent="0.2">
      <c r="C55"/>
      <c r="D55"/>
      <c r="E55"/>
      <c r="F55"/>
      <c r="G55"/>
      <c r="H55"/>
    </row>
    <row r="56" spans="3:8" x14ac:dyDescent="0.2">
      <c r="C56"/>
      <c r="D56"/>
      <c r="E56"/>
      <c r="F56"/>
      <c r="G56"/>
      <c r="H56"/>
    </row>
    <row r="57" spans="3:8" x14ac:dyDescent="0.2">
      <c r="C57"/>
      <c r="D57"/>
      <c r="E57"/>
      <c r="F57"/>
      <c r="G57"/>
      <c r="H57"/>
    </row>
    <row r="58" spans="3:8" x14ac:dyDescent="0.2">
      <c r="C58"/>
      <c r="D58"/>
      <c r="E58"/>
      <c r="F58"/>
      <c r="G58"/>
      <c r="H58"/>
    </row>
    <row r="59" spans="3:8" x14ac:dyDescent="0.2">
      <c r="C59"/>
      <c r="D59"/>
      <c r="E59"/>
      <c r="F59"/>
      <c r="G59"/>
      <c r="H59"/>
    </row>
    <row r="60" spans="3:8" x14ac:dyDescent="0.2">
      <c r="C60"/>
      <c r="D60"/>
      <c r="E60"/>
      <c r="F60"/>
      <c r="G60"/>
      <c r="H60"/>
    </row>
    <row r="61" spans="3:8" x14ac:dyDescent="0.2">
      <c r="C61"/>
      <c r="D61"/>
      <c r="E61"/>
      <c r="F61"/>
      <c r="G61"/>
      <c r="H61"/>
    </row>
    <row r="62" spans="3:8" x14ac:dyDescent="0.2">
      <c r="C62"/>
      <c r="D62"/>
      <c r="E62"/>
      <c r="F62"/>
      <c r="G62"/>
      <c r="H62"/>
    </row>
    <row r="63" spans="3:8" x14ac:dyDescent="0.2">
      <c r="C63"/>
      <c r="D63"/>
      <c r="E63"/>
      <c r="F63"/>
      <c r="G63"/>
      <c r="H63"/>
    </row>
    <row r="64" spans="3:8" x14ac:dyDescent="0.2">
      <c r="C64"/>
      <c r="D64"/>
      <c r="E64"/>
      <c r="F64"/>
      <c r="G64"/>
      <c r="H64"/>
    </row>
    <row r="65" spans="3:8" x14ac:dyDescent="0.2">
      <c r="C65"/>
      <c r="D65"/>
      <c r="E65"/>
      <c r="F65"/>
      <c r="G65"/>
      <c r="H65"/>
    </row>
    <row r="66" spans="3:8" x14ac:dyDescent="0.2">
      <c r="C66"/>
      <c r="D66"/>
      <c r="E66"/>
      <c r="F66"/>
      <c r="G66"/>
      <c r="H66"/>
    </row>
    <row r="67" spans="3:8" x14ac:dyDescent="0.2">
      <c r="C67"/>
      <c r="D67"/>
      <c r="E67"/>
      <c r="F67"/>
      <c r="G67"/>
      <c r="H67"/>
    </row>
    <row r="68" spans="3:8" x14ac:dyDescent="0.2">
      <c r="C68"/>
      <c r="D68"/>
      <c r="E68"/>
      <c r="F68"/>
      <c r="G68"/>
      <c r="H68"/>
    </row>
    <row r="69" spans="3:8" x14ac:dyDescent="0.2">
      <c r="C69"/>
      <c r="D69"/>
      <c r="E69"/>
      <c r="F69"/>
      <c r="G69"/>
      <c r="H69"/>
    </row>
    <row r="70" spans="3:8" x14ac:dyDescent="0.2">
      <c r="C70"/>
      <c r="D70"/>
      <c r="E70"/>
      <c r="F70"/>
      <c r="G70"/>
      <c r="H70"/>
    </row>
    <row r="71" spans="3:8" x14ac:dyDescent="0.2">
      <c r="C71"/>
      <c r="D71"/>
      <c r="E71"/>
      <c r="F71"/>
      <c r="G71"/>
      <c r="H71"/>
    </row>
    <row r="72" spans="3:8" x14ac:dyDescent="0.2">
      <c r="C72"/>
      <c r="D72"/>
      <c r="E72"/>
      <c r="F72"/>
      <c r="G72"/>
      <c r="H72"/>
    </row>
    <row r="73" spans="3:8" x14ac:dyDescent="0.2">
      <c r="C73"/>
      <c r="D73"/>
      <c r="E73"/>
      <c r="F73"/>
      <c r="G73"/>
      <c r="H73"/>
    </row>
    <row r="74" spans="3:8" x14ac:dyDescent="0.2">
      <c r="C74"/>
      <c r="D74"/>
      <c r="E74"/>
      <c r="F74"/>
      <c r="G74"/>
      <c r="H74"/>
    </row>
    <row r="75" spans="3:8" x14ac:dyDescent="0.2">
      <c r="C75"/>
      <c r="D75"/>
      <c r="E75"/>
      <c r="F75"/>
      <c r="G75"/>
      <c r="H75"/>
    </row>
    <row r="76" spans="3:8" x14ac:dyDescent="0.2">
      <c r="C76"/>
      <c r="D76"/>
      <c r="E76"/>
      <c r="F76"/>
      <c r="G76"/>
      <c r="H76"/>
    </row>
    <row r="77" spans="3:8" x14ac:dyDescent="0.2">
      <c r="C77"/>
      <c r="D77"/>
      <c r="E77"/>
      <c r="F77"/>
      <c r="G77"/>
      <c r="H77"/>
    </row>
    <row r="78" spans="3:8" x14ac:dyDescent="0.2">
      <c r="C78"/>
      <c r="D78"/>
      <c r="E78"/>
      <c r="F78"/>
      <c r="G78"/>
      <c r="H78"/>
    </row>
    <row r="79" spans="3:8" x14ac:dyDescent="0.2">
      <c r="C79"/>
      <c r="D79"/>
      <c r="E79"/>
      <c r="F79"/>
      <c r="G79"/>
      <c r="H79"/>
    </row>
    <row r="80" spans="3:8" x14ac:dyDescent="0.2">
      <c r="C80"/>
      <c r="D80"/>
      <c r="E80"/>
      <c r="F80"/>
      <c r="G80"/>
      <c r="H80"/>
    </row>
    <row r="81" spans="3:8" x14ac:dyDescent="0.2">
      <c r="C81"/>
      <c r="D81"/>
      <c r="E81"/>
      <c r="F81"/>
      <c r="G81"/>
      <c r="H81"/>
    </row>
    <row r="82" spans="3:8" x14ac:dyDescent="0.2">
      <c r="C82"/>
      <c r="D82"/>
      <c r="E82"/>
      <c r="F82"/>
      <c r="G82"/>
      <c r="H82"/>
    </row>
    <row r="83" spans="3:8" x14ac:dyDescent="0.2">
      <c r="C83"/>
      <c r="D83"/>
      <c r="E83"/>
      <c r="F83"/>
      <c r="G83"/>
      <c r="H83"/>
    </row>
    <row r="84" spans="3:8" x14ac:dyDescent="0.2">
      <c r="C84"/>
      <c r="D84"/>
      <c r="E84"/>
      <c r="F84"/>
      <c r="G84"/>
      <c r="H84"/>
    </row>
    <row r="85" spans="3:8" x14ac:dyDescent="0.2">
      <c r="C85"/>
      <c r="D85"/>
      <c r="E85"/>
      <c r="F85"/>
      <c r="G85"/>
      <c r="H85"/>
    </row>
    <row r="86" spans="3:8" x14ac:dyDescent="0.2">
      <c r="C86"/>
      <c r="D86"/>
      <c r="E86"/>
      <c r="F86"/>
      <c r="G86"/>
      <c r="H86"/>
    </row>
    <row r="87" spans="3:8" x14ac:dyDescent="0.2">
      <c r="C87"/>
      <c r="D87"/>
      <c r="E87"/>
      <c r="F87"/>
      <c r="G87"/>
      <c r="H87"/>
    </row>
    <row r="88" spans="3:8" x14ac:dyDescent="0.2">
      <c r="C88"/>
      <c r="D88"/>
      <c r="E88"/>
      <c r="F88"/>
      <c r="G88"/>
      <c r="H88"/>
    </row>
    <row r="89" spans="3:8" x14ac:dyDescent="0.2">
      <c r="C89"/>
      <c r="D89"/>
      <c r="E89"/>
      <c r="F89"/>
      <c r="G89"/>
      <c r="H89"/>
    </row>
    <row r="90" spans="3:8" x14ac:dyDescent="0.2">
      <c r="C90"/>
      <c r="D90"/>
      <c r="E90"/>
      <c r="F90"/>
      <c r="G90"/>
      <c r="H90"/>
    </row>
    <row r="91" spans="3:8" x14ac:dyDescent="0.2">
      <c r="C91"/>
      <c r="D91"/>
      <c r="E91"/>
      <c r="F91"/>
      <c r="G91"/>
      <c r="H91"/>
    </row>
    <row r="92" spans="3:8" x14ac:dyDescent="0.2">
      <c r="C92"/>
      <c r="D92"/>
      <c r="E92"/>
      <c r="F92"/>
      <c r="G92"/>
      <c r="H92"/>
    </row>
    <row r="93" spans="3:8" x14ac:dyDescent="0.2">
      <c r="C93"/>
      <c r="D93"/>
      <c r="E93"/>
      <c r="F93"/>
      <c r="G93"/>
      <c r="H93"/>
    </row>
    <row r="94" spans="3:8" x14ac:dyDescent="0.2">
      <c r="C94"/>
      <c r="D94"/>
      <c r="E94"/>
      <c r="F94"/>
      <c r="G94"/>
      <c r="H94"/>
    </row>
    <row r="95" spans="3:8" x14ac:dyDescent="0.2">
      <c r="C95"/>
      <c r="D95"/>
      <c r="E95"/>
      <c r="F95"/>
      <c r="G95"/>
      <c r="H95"/>
    </row>
    <row r="96" spans="3:8" x14ac:dyDescent="0.2">
      <c r="C96"/>
      <c r="D96"/>
      <c r="E96"/>
      <c r="F96"/>
      <c r="G96"/>
      <c r="H96"/>
    </row>
    <row r="97" spans="3:8" x14ac:dyDescent="0.2">
      <c r="C97"/>
      <c r="D97"/>
      <c r="E97"/>
      <c r="F97"/>
      <c r="G97"/>
      <c r="H97"/>
    </row>
    <row r="98" spans="3:8" x14ac:dyDescent="0.2">
      <c r="C98"/>
      <c r="D98"/>
      <c r="E98"/>
      <c r="F98"/>
      <c r="G98"/>
      <c r="H98"/>
    </row>
    <row r="99" spans="3:8" x14ac:dyDescent="0.2">
      <c r="C99"/>
      <c r="D99"/>
      <c r="E99"/>
      <c r="F99"/>
      <c r="G99"/>
      <c r="H99"/>
    </row>
    <row r="100" spans="3:8" x14ac:dyDescent="0.2">
      <c r="C100"/>
      <c r="D100"/>
      <c r="E100"/>
      <c r="F100"/>
      <c r="G100"/>
      <c r="H100"/>
    </row>
    <row r="101" spans="3:8" x14ac:dyDescent="0.2">
      <c r="C101"/>
      <c r="D101"/>
      <c r="E101"/>
      <c r="F101"/>
      <c r="G101"/>
      <c r="H101"/>
    </row>
    <row r="102" spans="3:8" x14ac:dyDescent="0.2">
      <c r="C102"/>
      <c r="D102"/>
      <c r="E102"/>
      <c r="F102"/>
      <c r="G102"/>
      <c r="H102"/>
    </row>
    <row r="103" spans="3:8" x14ac:dyDescent="0.2">
      <c r="C103"/>
      <c r="D103"/>
      <c r="E103"/>
      <c r="F103"/>
      <c r="G103"/>
      <c r="H103"/>
    </row>
    <row r="104" spans="3:8" x14ac:dyDescent="0.2">
      <c r="C104"/>
      <c r="D104"/>
      <c r="E104"/>
      <c r="F104"/>
      <c r="G104"/>
      <c r="H104"/>
    </row>
    <row r="105" spans="3:8" x14ac:dyDescent="0.2">
      <c r="C105"/>
      <c r="D105"/>
      <c r="E105"/>
      <c r="F105"/>
      <c r="G105"/>
      <c r="H105"/>
    </row>
    <row r="106" spans="3:8" x14ac:dyDescent="0.2">
      <c r="C106"/>
      <c r="D106"/>
      <c r="E106"/>
      <c r="F106"/>
      <c r="G106"/>
      <c r="H106"/>
    </row>
    <row r="107" spans="3:8" x14ac:dyDescent="0.2">
      <c r="C107"/>
      <c r="D107"/>
      <c r="E107"/>
      <c r="F107"/>
      <c r="G107"/>
      <c r="H107"/>
    </row>
    <row r="108" spans="3:8" x14ac:dyDescent="0.2">
      <c r="C108"/>
      <c r="D108"/>
      <c r="E108"/>
      <c r="F108"/>
      <c r="G108"/>
      <c r="H108"/>
    </row>
    <row r="109" spans="3:8" x14ac:dyDescent="0.2">
      <c r="C109"/>
      <c r="D109"/>
      <c r="E109"/>
      <c r="F109"/>
      <c r="G109"/>
      <c r="H109"/>
    </row>
    <row r="110" spans="3:8" x14ac:dyDescent="0.2">
      <c r="C110"/>
      <c r="D110"/>
      <c r="E110"/>
      <c r="F110"/>
      <c r="G110"/>
      <c r="H110"/>
    </row>
    <row r="111" spans="3:8" x14ac:dyDescent="0.2">
      <c r="C111"/>
      <c r="D111"/>
      <c r="E111"/>
      <c r="F111"/>
      <c r="G111"/>
      <c r="H111"/>
    </row>
    <row r="112" spans="3:8" x14ac:dyDescent="0.2">
      <c r="C112"/>
      <c r="D112"/>
      <c r="E112"/>
      <c r="F112"/>
      <c r="G112"/>
      <c r="H112"/>
    </row>
    <row r="113" spans="3:8" x14ac:dyDescent="0.2">
      <c r="C113"/>
      <c r="D113"/>
      <c r="E113"/>
      <c r="F113"/>
      <c r="G113"/>
      <c r="H113"/>
    </row>
    <row r="114" spans="3:8" x14ac:dyDescent="0.2">
      <c r="C114"/>
      <c r="D114"/>
      <c r="E114"/>
      <c r="F114"/>
      <c r="G114"/>
      <c r="H114"/>
    </row>
    <row r="115" spans="3:8" x14ac:dyDescent="0.2">
      <c r="C115"/>
      <c r="D115"/>
      <c r="E115"/>
      <c r="F115"/>
      <c r="G115"/>
      <c r="H115"/>
    </row>
    <row r="116" spans="3:8" x14ac:dyDescent="0.2">
      <c r="C116"/>
      <c r="D116"/>
      <c r="E116"/>
      <c r="F116"/>
      <c r="G116"/>
      <c r="H116"/>
    </row>
    <row r="117" spans="3:8" x14ac:dyDescent="0.2">
      <c r="C117"/>
      <c r="D117"/>
      <c r="E117"/>
      <c r="F117"/>
      <c r="G117"/>
      <c r="H117"/>
    </row>
    <row r="118" spans="3:8" x14ac:dyDescent="0.2">
      <c r="C118"/>
      <c r="D118"/>
      <c r="E118"/>
      <c r="F118"/>
      <c r="G118"/>
      <c r="H118"/>
    </row>
    <row r="119" spans="3:8" x14ac:dyDescent="0.2">
      <c r="C119"/>
      <c r="D119"/>
      <c r="E119"/>
      <c r="F119"/>
      <c r="G119"/>
      <c r="H119"/>
    </row>
    <row r="120" spans="3:8" x14ac:dyDescent="0.2">
      <c r="C120"/>
      <c r="D120"/>
      <c r="E120"/>
      <c r="F120"/>
      <c r="G120"/>
      <c r="H120"/>
    </row>
    <row r="121" spans="3:8" x14ac:dyDescent="0.2">
      <c r="C121"/>
      <c r="D121"/>
      <c r="E121"/>
      <c r="F121"/>
      <c r="G121"/>
      <c r="H121"/>
    </row>
    <row r="122" spans="3:8" x14ac:dyDescent="0.2">
      <c r="C122"/>
      <c r="D122"/>
      <c r="E122"/>
      <c r="F122"/>
      <c r="G122"/>
      <c r="H122"/>
    </row>
    <row r="123" spans="3:8" x14ac:dyDescent="0.2">
      <c r="C123"/>
      <c r="D123"/>
      <c r="E123"/>
      <c r="F123"/>
      <c r="G123"/>
      <c r="H123"/>
    </row>
    <row r="124" spans="3:8" x14ac:dyDescent="0.2">
      <c r="C124"/>
      <c r="D124"/>
      <c r="E124"/>
      <c r="F124"/>
      <c r="G124"/>
      <c r="H124"/>
    </row>
    <row r="125" spans="3:8" x14ac:dyDescent="0.2">
      <c r="C125"/>
      <c r="D125"/>
      <c r="E125"/>
      <c r="F125"/>
      <c r="G125"/>
      <c r="H125"/>
    </row>
    <row r="126" spans="3:8" x14ac:dyDescent="0.2">
      <c r="C126"/>
      <c r="D126"/>
      <c r="E126"/>
      <c r="F126"/>
      <c r="G126"/>
      <c r="H126"/>
    </row>
    <row r="127" spans="3:8" x14ac:dyDescent="0.2">
      <c r="C127"/>
      <c r="D127"/>
      <c r="E127"/>
      <c r="F127"/>
      <c r="G127"/>
      <c r="H127"/>
    </row>
    <row r="128" spans="3:8" x14ac:dyDescent="0.2">
      <c r="C128"/>
      <c r="D128"/>
      <c r="E128"/>
      <c r="F128"/>
      <c r="G128"/>
      <c r="H128"/>
    </row>
    <row r="129" spans="3:8" x14ac:dyDescent="0.2">
      <c r="C129"/>
      <c r="D129"/>
      <c r="E129"/>
      <c r="F129"/>
      <c r="G129"/>
      <c r="H129"/>
    </row>
    <row r="130" spans="3:8" x14ac:dyDescent="0.2">
      <c r="C130"/>
      <c r="D130"/>
      <c r="E130"/>
      <c r="F130"/>
      <c r="G130"/>
      <c r="H130"/>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1CD81-9B63-45CD-A9B7-06A8747E61CF}">
  <dimension ref="B1:I150"/>
  <sheetViews>
    <sheetView workbookViewId="0">
      <selection activeCell="O40" sqref="O40"/>
    </sheetView>
  </sheetViews>
  <sheetFormatPr defaultRowHeight="12.75" x14ac:dyDescent="0.2"/>
  <cols>
    <col min="1" max="1" width="40.7109375" customWidth="1"/>
    <col min="2" max="2" width="47.28515625" bestFit="1" customWidth="1"/>
    <col min="3" max="3" width="13.28515625" style="13" bestFit="1" customWidth="1"/>
    <col min="4" max="4" width="15.42578125" style="13" bestFit="1" customWidth="1"/>
    <col min="5" max="5" width="13.42578125" style="13" bestFit="1" customWidth="1"/>
    <col min="6" max="6" width="15.42578125" style="13" bestFit="1" customWidth="1"/>
    <col min="7" max="7" width="13.42578125" style="13" bestFit="1" customWidth="1"/>
    <col min="8" max="8" width="15.42578125" style="13" bestFit="1" customWidth="1"/>
    <col min="9" max="9" width="11.42578125" customWidth="1"/>
    <col min="10" max="10" width="11.85546875" bestFit="1" customWidth="1"/>
    <col min="11" max="27" width="10.85546875" bestFit="1" customWidth="1"/>
    <col min="28" max="49" width="9.85546875" bestFit="1" customWidth="1"/>
    <col min="50" max="61" width="8.28515625" bestFit="1" customWidth="1"/>
    <col min="62" max="62" width="7.28515625" bestFit="1" customWidth="1"/>
    <col min="63" max="63" width="8.28515625" bestFit="1" customWidth="1"/>
    <col min="64" max="64" width="10.85546875" bestFit="1" customWidth="1"/>
    <col min="65" max="65" width="42.7109375" bestFit="1" customWidth="1"/>
    <col min="66" max="72" width="11.85546875" bestFit="1" customWidth="1"/>
    <col min="73" max="89" width="10.85546875" bestFit="1" customWidth="1"/>
    <col min="90" max="111" width="9.85546875" bestFit="1" customWidth="1"/>
    <col min="112" max="123" width="8.28515625" bestFit="1" customWidth="1"/>
    <col min="124" max="125" width="7.28515625" bestFit="1" customWidth="1"/>
    <col min="126" max="126" width="8.28515625" bestFit="1" customWidth="1"/>
    <col min="127" max="127" width="27.42578125" bestFit="1" customWidth="1"/>
    <col min="128" max="134" width="11.85546875" bestFit="1" customWidth="1"/>
    <col min="135" max="151" width="10.85546875" bestFit="1" customWidth="1"/>
    <col min="152" max="173" width="9.85546875" bestFit="1" customWidth="1"/>
    <col min="174" max="185" width="8.28515625" bestFit="1" customWidth="1"/>
    <col min="186" max="186" width="7.28515625" bestFit="1" customWidth="1"/>
    <col min="187" max="187" width="8.28515625" bestFit="1" customWidth="1"/>
    <col min="188" max="188" width="10.85546875" bestFit="1" customWidth="1"/>
    <col min="189" max="189" width="42.7109375" bestFit="1" customWidth="1"/>
    <col min="190" max="196" width="11.85546875" bestFit="1" customWidth="1"/>
    <col min="197" max="213" width="10.85546875" bestFit="1" customWidth="1"/>
    <col min="214" max="235" width="9.85546875" bestFit="1" customWidth="1"/>
    <col min="236" max="247" width="8.28515625" bestFit="1" customWidth="1"/>
    <col min="248" max="249" width="7.28515625" bestFit="1" customWidth="1"/>
    <col min="250" max="250" width="4.7109375" bestFit="1" customWidth="1"/>
    <col min="251" max="251" width="27.42578125" bestFit="1" customWidth="1"/>
    <col min="252" max="258" width="11.85546875" bestFit="1" customWidth="1"/>
    <col min="259" max="275" width="10.85546875" bestFit="1" customWidth="1"/>
    <col min="276" max="297" width="9.85546875" bestFit="1" customWidth="1"/>
    <col min="298" max="309" width="8.28515625" bestFit="1" customWidth="1"/>
    <col min="310" max="311" width="7.28515625" bestFit="1" customWidth="1"/>
    <col min="312" max="312" width="10.85546875" bestFit="1" customWidth="1"/>
    <col min="313" max="313" width="42.7109375" bestFit="1" customWidth="1"/>
    <col min="314" max="320" width="11.85546875" bestFit="1" customWidth="1"/>
    <col min="321" max="337" width="10.85546875" bestFit="1" customWidth="1"/>
    <col min="338" max="359" width="9.85546875" bestFit="1" customWidth="1"/>
    <col min="360" max="371" width="8.28515625" bestFit="1" customWidth="1"/>
    <col min="372" max="373" width="7.28515625" bestFit="1" customWidth="1"/>
    <col min="374" max="374" width="8.28515625" bestFit="1" customWidth="1"/>
    <col min="375" max="375" width="31.42578125" bestFit="1" customWidth="1"/>
    <col min="376" max="376" width="46.85546875" bestFit="1" customWidth="1"/>
    <col min="377" max="377" width="31.5703125" bestFit="1" customWidth="1"/>
    <col min="378" max="378" width="46.85546875" bestFit="1" customWidth="1"/>
    <col min="379" max="379" width="31.5703125" bestFit="1" customWidth="1"/>
    <col min="380" max="380" width="46.85546875" bestFit="1" customWidth="1"/>
  </cols>
  <sheetData>
    <row r="1" spans="2:9" s="18" customFormat="1" x14ac:dyDescent="0.2">
      <c r="B1"/>
      <c r="C1"/>
      <c r="D1"/>
      <c r="E1"/>
      <c r="F1"/>
      <c r="G1"/>
      <c r="H1"/>
      <c r="I1"/>
    </row>
    <row r="2" spans="2:9" x14ac:dyDescent="0.2">
      <c r="C2"/>
      <c r="D2"/>
      <c r="E2"/>
      <c r="F2"/>
      <c r="G2"/>
      <c r="H2"/>
    </row>
    <row r="3" spans="2:9" ht="38.25" x14ac:dyDescent="0.2">
      <c r="B3" s="19" t="s">
        <v>980</v>
      </c>
      <c r="C3" s="15" t="s">
        <v>1507</v>
      </c>
      <c r="D3" s="15" t="s">
        <v>1508</v>
      </c>
      <c r="E3" s="15" t="s">
        <v>1510</v>
      </c>
      <c r="F3" s="15" t="s">
        <v>1509</v>
      </c>
      <c r="G3" s="15" t="s">
        <v>1512</v>
      </c>
      <c r="H3" s="15" t="s">
        <v>1511</v>
      </c>
    </row>
    <row r="4" spans="2:9" x14ac:dyDescent="0.2">
      <c r="B4" s="6" t="s">
        <v>17</v>
      </c>
      <c r="C4" s="14">
        <v>-14639661.5</v>
      </c>
      <c r="D4" s="14">
        <v>-2124305.59</v>
      </c>
      <c r="E4" s="14">
        <v>-14262444.470000001</v>
      </c>
      <c r="F4" s="14">
        <v>-2061275.7199999997</v>
      </c>
      <c r="G4" s="14">
        <v>-13809296.620000003</v>
      </c>
      <c r="H4" s="14">
        <v>-1947678.9099999997</v>
      </c>
    </row>
    <row r="5" spans="2:9" x14ac:dyDescent="0.2">
      <c r="B5" s="7" t="s">
        <v>1017</v>
      </c>
      <c r="C5" s="14">
        <v>-5478516</v>
      </c>
      <c r="D5" s="14">
        <v>-80635.05</v>
      </c>
      <c r="E5" s="14">
        <v>-5316462.49</v>
      </c>
      <c r="F5" s="14">
        <v>-19859.2</v>
      </c>
      <c r="G5" s="14">
        <v>-5126746.6399999997</v>
      </c>
      <c r="H5" s="14">
        <v>-39910.36</v>
      </c>
    </row>
    <row r="6" spans="2:9" x14ac:dyDescent="0.2">
      <c r="B6" s="7" t="s">
        <v>1519</v>
      </c>
      <c r="C6" s="14">
        <v>-4867956</v>
      </c>
      <c r="D6" s="14">
        <v>-1066949.1599999999</v>
      </c>
      <c r="E6" s="14">
        <v>-4944236.7699999996</v>
      </c>
      <c r="F6" s="14">
        <v>-1069029.06</v>
      </c>
      <c r="G6" s="14">
        <v>-4714949.5500000007</v>
      </c>
      <c r="H6" s="14">
        <v>-1017435.64</v>
      </c>
    </row>
    <row r="7" spans="2:9" x14ac:dyDescent="0.2">
      <c r="B7" s="7" t="s">
        <v>998</v>
      </c>
      <c r="C7" s="14">
        <v>-919994</v>
      </c>
      <c r="D7" s="14">
        <v>-96210.36</v>
      </c>
      <c r="E7" s="14">
        <v>-807931.01</v>
      </c>
      <c r="F7" s="14">
        <v>-150317.75999999998</v>
      </c>
      <c r="G7" s="14">
        <v>-783279.96</v>
      </c>
      <c r="H7" s="14">
        <v>-46504.560000000005</v>
      </c>
    </row>
    <row r="8" spans="2:9" x14ac:dyDescent="0.2">
      <c r="B8" s="7" t="s">
        <v>1000</v>
      </c>
      <c r="C8" s="14">
        <v>-673903</v>
      </c>
      <c r="D8" s="14">
        <v>-553203</v>
      </c>
      <c r="E8" s="14">
        <v>-564641.91999999993</v>
      </c>
      <c r="F8" s="14">
        <v>-470963.79</v>
      </c>
      <c r="G8" s="14">
        <v>-537990.73</v>
      </c>
      <c r="H8" s="14">
        <v>-468556.42</v>
      </c>
    </row>
    <row r="9" spans="2:9" x14ac:dyDescent="0.2">
      <c r="B9" s="7" t="s">
        <v>1020</v>
      </c>
      <c r="C9" s="14">
        <v>-131040</v>
      </c>
      <c r="D9" s="14">
        <v>-19584.669999999998</v>
      </c>
      <c r="E9" s="14">
        <v>-59660.229999999996</v>
      </c>
      <c r="F9" s="14">
        <v>-17272.629999999997</v>
      </c>
      <c r="G9" s="14">
        <v>-42105.11</v>
      </c>
      <c r="H9" s="14">
        <v>-6506.42</v>
      </c>
    </row>
    <row r="10" spans="2:9" x14ac:dyDescent="0.2">
      <c r="B10" s="7" t="s">
        <v>1005</v>
      </c>
      <c r="C10" s="14">
        <v>-369557</v>
      </c>
      <c r="D10" s="14">
        <v>-92389.25</v>
      </c>
      <c r="E10" s="14">
        <v>-345065</v>
      </c>
      <c r="F10" s="14">
        <v>-86266.25</v>
      </c>
      <c r="G10" s="14">
        <v>-344240</v>
      </c>
      <c r="H10" s="14">
        <v>-86060</v>
      </c>
    </row>
    <row r="11" spans="2:9" x14ac:dyDescent="0.2">
      <c r="B11" s="7" t="s">
        <v>1002</v>
      </c>
      <c r="C11" s="14">
        <v>-206892.5</v>
      </c>
      <c r="D11" s="14">
        <v>-70383.45</v>
      </c>
      <c r="E11" s="14">
        <v>-149603.91</v>
      </c>
      <c r="F11" s="14">
        <v>-22917</v>
      </c>
      <c r="G11" s="14">
        <v>-152385.22999999998</v>
      </c>
      <c r="H11" s="14">
        <v>-21194.400000000001</v>
      </c>
    </row>
    <row r="12" spans="2:9" x14ac:dyDescent="0.2">
      <c r="B12" s="7" t="s">
        <v>1010</v>
      </c>
      <c r="C12" s="14">
        <v>-192200</v>
      </c>
      <c r="D12" s="14">
        <v>-64014</v>
      </c>
      <c r="E12" s="14">
        <v>-219207.32</v>
      </c>
      <c r="F12" s="14">
        <v>-39997.72</v>
      </c>
      <c r="G12" s="14">
        <v>-198671.33</v>
      </c>
      <c r="H12" s="14">
        <v>-21432</v>
      </c>
    </row>
    <row r="13" spans="2:9" x14ac:dyDescent="0.2">
      <c r="B13" s="7" t="s">
        <v>1517</v>
      </c>
      <c r="C13" s="14">
        <v>0</v>
      </c>
      <c r="D13" s="14">
        <v>0</v>
      </c>
      <c r="E13" s="14">
        <v>0</v>
      </c>
      <c r="F13" s="14">
        <v>0</v>
      </c>
      <c r="G13" s="14">
        <v>0</v>
      </c>
      <c r="H13" s="14">
        <v>0</v>
      </c>
    </row>
    <row r="14" spans="2:9" x14ac:dyDescent="0.2">
      <c r="B14" s="7" t="s">
        <v>1518</v>
      </c>
      <c r="C14" s="14">
        <v>-8181</v>
      </c>
      <c r="D14" s="14">
        <v>-8436.65</v>
      </c>
      <c r="E14" s="14">
        <v>-11258.08</v>
      </c>
      <c r="F14" s="14">
        <v>-8580.18</v>
      </c>
      <c r="G14" s="14">
        <v>-21701.930000000004</v>
      </c>
      <c r="H14" s="14">
        <v>-4269.99</v>
      </c>
    </row>
    <row r="15" spans="2:9" x14ac:dyDescent="0.2">
      <c r="B15" s="7" t="s">
        <v>1007</v>
      </c>
      <c r="C15" s="14">
        <v>-1501422</v>
      </c>
      <c r="D15" s="14">
        <v>0</v>
      </c>
      <c r="E15" s="14">
        <v>-1551665.2400000002</v>
      </c>
      <c r="F15" s="14">
        <v>-103572.13</v>
      </c>
      <c r="G15" s="14">
        <v>-1592957.5</v>
      </c>
      <c r="H15" s="14">
        <v>-163309.12</v>
      </c>
    </row>
    <row r="16" spans="2:9" x14ac:dyDescent="0.2">
      <c r="B16" s="7" t="s">
        <v>1012</v>
      </c>
      <c r="C16" s="14">
        <v>0</v>
      </c>
      <c r="D16" s="14">
        <v>0</v>
      </c>
      <c r="E16" s="14">
        <v>-2712.5</v>
      </c>
      <c r="F16" s="14">
        <v>0</v>
      </c>
      <c r="G16" s="14">
        <v>-4268.6400000000003</v>
      </c>
      <c r="H16" s="14">
        <v>0</v>
      </c>
    </row>
    <row r="17" spans="2:8" x14ac:dyDescent="0.2">
      <c r="B17" s="7" t="s">
        <v>1022</v>
      </c>
      <c r="C17" s="14">
        <v>-290000</v>
      </c>
      <c r="D17" s="14">
        <v>-72500</v>
      </c>
      <c r="E17" s="14">
        <v>-290000</v>
      </c>
      <c r="F17" s="14">
        <v>-72500</v>
      </c>
      <c r="G17" s="14">
        <v>-290000</v>
      </c>
      <c r="H17" s="14">
        <v>-72500</v>
      </c>
    </row>
    <row r="18" spans="2:8" x14ac:dyDescent="0.2">
      <c r="B18" s="6" t="s">
        <v>1051</v>
      </c>
      <c r="C18" s="14">
        <v>-4640573.45</v>
      </c>
      <c r="D18" s="14">
        <v>-689972.45000000007</v>
      </c>
      <c r="E18" s="14">
        <v>-3997269.9399999995</v>
      </c>
      <c r="F18" s="14">
        <v>-835539.31</v>
      </c>
      <c r="G18" s="14">
        <v>-3544258.71</v>
      </c>
      <c r="H18" s="14">
        <v>-633798.40000000002</v>
      </c>
    </row>
    <row r="19" spans="2:8" x14ac:dyDescent="0.2">
      <c r="B19" s="7" t="s">
        <v>998</v>
      </c>
      <c r="C19" s="14">
        <v>-3431807</v>
      </c>
      <c r="D19" s="14">
        <v>-684756.14</v>
      </c>
      <c r="E19" s="14">
        <v>-3558867.9499999997</v>
      </c>
      <c r="F19" s="14">
        <v>-723337.48</v>
      </c>
      <c r="G19" s="14">
        <v>-3020829.84</v>
      </c>
      <c r="H19" s="14">
        <v>-618730.64</v>
      </c>
    </row>
    <row r="20" spans="2:8" x14ac:dyDescent="0.2">
      <c r="B20" s="7" t="s">
        <v>1020</v>
      </c>
      <c r="C20" s="14">
        <v>-23600</v>
      </c>
      <c r="D20" s="14">
        <v>-5216.3099999999995</v>
      </c>
      <c r="E20" s="14">
        <v>-17396.939999999999</v>
      </c>
      <c r="F20" s="14">
        <v>-3448.8</v>
      </c>
      <c r="G20" s="14">
        <v>-10974.89</v>
      </c>
      <c r="H20" s="14">
        <v>-3543.06</v>
      </c>
    </row>
    <row r="21" spans="2:8" x14ac:dyDescent="0.2">
      <c r="B21" s="7" t="s">
        <v>1513</v>
      </c>
      <c r="C21" s="14">
        <v>-7500</v>
      </c>
      <c r="D21" s="14">
        <v>0</v>
      </c>
      <c r="E21" s="14">
        <v>-7500</v>
      </c>
      <c r="F21" s="14">
        <v>0</v>
      </c>
      <c r="G21" s="14">
        <v>-7500</v>
      </c>
      <c r="H21" s="14">
        <v>0</v>
      </c>
    </row>
    <row r="22" spans="2:8" x14ac:dyDescent="0.2">
      <c r="B22" s="7" t="s">
        <v>1517</v>
      </c>
      <c r="C22" s="14">
        <v>0</v>
      </c>
      <c r="D22" s="14">
        <v>0</v>
      </c>
      <c r="E22" s="14">
        <v>0</v>
      </c>
      <c r="F22" s="14">
        <v>0</v>
      </c>
      <c r="G22" s="14">
        <v>0</v>
      </c>
      <c r="H22" s="14">
        <v>0</v>
      </c>
    </row>
    <row r="23" spans="2:8" x14ac:dyDescent="0.2">
      <c r="B23" s="7" t="s">
        <v>1518</v>
      </c>
      <c r="C23" s="14">
        <v>-2200</v>
      </c>
      <c r="D23" s="14">
        <v>0</v>
      </c>
      <c r="E23" s="14">
        <v>-779.28</v>
      </c>
      <c r="F23" s="14">
        <v>-312.81</v>
      </c>
      <c r="G23" s="14">
        <v>-11241.07</v>
      </c>
      <c r="H23" s="14">
        <v>-793.99</v>
      </c>
    </row>
    <row r="24" spans="2:8" x14ac:dyDescent="0.2">
      <c r="B24" s="7" t="s">
        <v>1007</v>
      </c>
      <c r="C24" s="14">
        <v>0</v>
      </c>
      <c r="D24" s="14">
        <v>0</v>
      </c>
      <c r="E24" s="14">
        <v>0</v>
      </c>
      <c r="F24" s="14">
        <v>0</v>
      </c>
      <c r="G24" s="14">
        <v>-19917.189999999999</v>
      </c>
      <c r="H24" s="14">
        <v>-10730.71</v>
      </c>
    </row>
    <row r="25" spans="2:8" x14ac:dyDescent="0.2">
      <c r="B25" s="7" t="s">
        <v>1022</v>
      </c>
      <c r="C25" s="14">
        <v>-1175466.45</v>
      </c>
      <c r="D25" s="14">
        <v>0</v>
      </c>
      <c r="E25" s="14">
        <v>-412725.76999999996</v>
      </c>
      <c r="F25" s="14">
        <v>-108440.22</v>
      </c>
      <c r="G25" s="14">
        <v>-473795.72</v>
      </c>
      <c r="H25" s="14">
        <v>0</v>
      </c>
    </row>
    <row r="26" spans="2:8" x14ac:dyDescent="0.2">
      <c r="B26" s="6" t="s">
        <v>1086</v>
      </c>
      <c r="C26" s="14">
        <v>-3490120.9</v>
      </c>
      <c r="D26" s="14">
        <v>-467649.09</v>
      </c>
      <c r="E26" s="14">
        <v>-2785760.9600000004</v>
      </c>
      <c r="F26" s="14">
        <v>-612086.13</v>
      </c>
      <c r="G26" s="14">
        <v>-3403430.16</v>
      </c>
      <c r="H26" s="14">
        <v>-590524.96</v>
      </c>
    </row>
    <row r="27" spans="2:8" x14ac:dyDescent="0.2">
      <c r="B27" s="7" t="s">
        <v>998</v>
      </c>
      <c r="C27" s="14">
        <v>-1437780</v>
      </c>
      <c r="D27" s="14">
        <v>-346226.03</v>
      </c>
      <c r="E27" s="14">
        <v>-1456213.77</v>
      </c>
      <c r="F27" s="14">
        <v>-356948.14999999997</v>
      </c>
      <c r="G27" s="14">
        <v>-1485902.3699999999</v>
      </c>
      <c r="H27" s="14">
        <v>-346514.76</v>
      </c>
    </row>
    <row r="28" spans="2:8" x14ac:dyDescent="0.2">
      <c r="B28" s="7" t="s">
        <v>1000</v>
      </c>
      <c r="C28" s="14">
        <v>-801861</v>
      </c>
      <c r="D28" s="14">
        <v>-118771.43000000001</v>
      </c>
      <c r="E28" s="14">
        <v>-737642.98</v>
      </c>
      <c r="F28" s="14">
        <v>-237788.89</v>
      </c>
      <c r="G28" s="14">
        <v>-811035.81</v>
      </c>
      <c r="H28" s="14">
        <v>-243631.43</v>
      </c>
    </row>
    <row r="29" spans="2:8" x14ac:dyDescent="0.2">
      <c r="B29" s="7" t="s">
        <v>1020</v>
      </c>
      <c r="C29" s="14">
        <v>-16000</v>
      </c>
      <c r="D29" s="14">
        <v>-2581.63</v>
      </c>
      <c r="E29" s="14">
        <v>-10017.89</v>
      </c>
      <c r="F29" s="14">
        <v>-477.09</v>
      </c>
      <c r="G29" s="14">
        <v>-1391.47</v>
      </c>
      <c r="H29" s="14">
        <v>-308.77</v>
      </c>
    </row>
    <row r="30" spans="2:8" x14ac:dyDescent="0.2">
      <c r="B30" s="7" t="s">
        <v>1002</v>
      </c>
      <c r="C30" s="14">
        <v>-750</v>
      </c>
      <c r="D30" s="14">
        <v>-70</v>
      </c>
      <c r="E30" s="14">
        <v>-3314</v>
      </c>
      <c r="F30" s="14">
        <v>0</v>
      </c>
      <c r="G30" s="14">
        <v>-700</v>
      </c>
      <c r="H30" s="14">
        <v>-70</v>
      </c>
    </row>
    <row r="31" spans="2:8" x14ac:dyDescent="0.2">
      <c r="B31" s="7" t="s">
        <v>1517</v>
      </c>
      <c r="C31" s="14">
        <v>0</v>
      </c>
      <c r="D31" s="14">
        <v>0</v>
      </c>
      <c r="E31" s="14">
        <v>-348.24</v>
      </c>
      <c r="F31" s="14">
        <v>0</v>
      </c>
      <c r="G31" s="14">
        <v>0</v>
      </c>
      <c r="H31" s="14">
        <v>0</v>
      </c>
    </row>
    <row r="32" spans="2:8" x14ac:dyDescent="0.2">
      <c r="B32" s="7" t="s">
        <v>1518</v>
      </c>
      <c r="C32" s="14">
        <v>-500</v>
      </c>
      <c r="D32" s="14">
        <v>0</v>
      </c>
      <c r="E32" s="14">
        <v>-4540.92</v>
      </c>
      <c r="F32" s="14">
        <v>0</v>
      </c>
      <c r="G32" s="14">
        <v>-525</v>
      </c>
      <c r="H32" s="14">
        <v>0</v>
      </c>
    </row>
    <row r="33" spans="2:8" x14ac:dyDescent="0.2">
      <c r="B33" s="7" t="s">
        <v>1022</v>
      </c>
      <c r="C33" s="14">
        <v>-1233229.8999999999</v>
      </c>
      <c r="D33" s="14">
        <v>0</v>
      </c>
      <c r="E33" s="14">
        <v>-573683.16</v>
      </c>
      <c r="F33" s="14">
        <v>-16872</v>
      </c>
      <c r="G33" s="14">
        <v>-1103875.51</v>
      </c>
      <c r="H33" s="14">
        <v>0</v>
      </c>
    </row>
    <row r="34" spans="2:8" x14ac:dyDescent="0.2">
      <c r="B34" s="6" t="s">
        <v>1506</v>
      </c>
      <c r="C34" s="14">
        <v>-22770355.849999998</v>
      </c>
      <c r="D34" s="14">
        <v>-3281927.1300000004</v>
      </c>
      <c r="E34" s="14">
        <v>-21045475.370000005</v>
      </c>
      <c r="F34" s="14">
        <v>-3508901.1599999997</v>
      </c>
      <c r="G34" s="14">
        <v>-20756985.490000002</v>
      </c>
      <c r="H34" s="14">
        <v>-3172002.2700000005</v>
      </c>
    </row>
    <row r="35" spans="2:8" x14ac:dyDescent="0.2">
      <c r="C35"/>
      <c r="D35"/>
      <c r="E35"/>
      <c r="F35"/>
      <c r="G35"/>
      <c r="H35"/>
    </row>
    <row r="36" spans="2:8" x14ac:dyDescent="0.2">
      <c r="C36"/>
      <c r="D36"/>
      <c r="E36"/>
      <c r="F36"/>
      <c r="G36"/>
      <c r="H36"/>
    </row>
    <row r="37" spans="2:8" x14ac:dyDescent="0.2">
      <c r="C37"/>
      <c r="D37"/>
      <c r="E37"/>
      <c r="F37"/>
      <c r="G37"/>
      <c r="H37"/>
    </row>
    <row r="38" spans="2:8" x14ac:dyDescent="0.2">
      <c r="C38"/>
      <c r="D38"/>
      <c r="E38"/>
      <c r="F38"/>
      <c r="G38"/>
      <c r="H38"/>
    </row>
    <row r="39" spans="2:8" x14ac:dyDescent="0.2">
      <c r="C39"/>
      <c r="D39"/>
      <c r="E39"/>
      <c r="F39"/>
      <c r="G39"/>
      <c r="H39"/>
    </row>
    <row r="40" spans="2:8" x14ac:dyDescent="0.2">
      <c r="C40"/>
      <c r="D40"/>
      <c r="E40"/>
      <c r="F40"/>
      <c r="G40"/>
      <c r="H40"/>
    </row>
    <row r="41" spans="2:8" x14ac:dyDescent="0.2">
      <c r="C41"/>
      <c r="D41"/>
      <c r="E41"/>
      <c r="F41"/>
      <c r="G41"/>
      <c r="H41"/>
    </row>
    <row r="42" spans="2:8" x14ac:dyDescent="0.2">
      <c r="C42"/>
      <c r="D42"/>
      <c r="E42"/>
      <c r="F42"/>
      <c r="G42"/>
      <c r="H42"/>
    </row>
    <row r="43" spans="2:8" x14ac:dyDescent="0.2">
      <c r="C43"/>
      <c r="D43"/>
      <c r="E43"/>
      <c r="F43"/>
      <c r="G43"/>
      <c r="H43"/>
    </row>
    <row r="44" spans="2:8" x14ac:dyDescent="0.2">
      <c r="C44"/>
      <c r="D44"/>
      <c r="E44"/>
      <c r="F44"/>
      <c r="G44"/>
      <c r="H44"/>
    </row>
    <row r="45" spans="2:8" x14ac:dyDescent="0.2">
      <c r="C45"/>
      <c r="D45"/>
      <c r="E45"/>
      <c r="F45"/>
      <c r="G45"/>
      <c r="H45"/>
    </row>
    <row r="46" spans="2:8" x14ac:dyDescent="0.2">
      <c r="C46"/>
      <c r="D46"/>
      <c r="E46"/>
      <c r="F46"/>
      <c r="G46"/>
      <c r="H46"/>
    </row>
    <row r="47" spans="2:8" x14ac:dyDescent="0.2">
      <c r="C47"/>
      <c r="D47"/>
      <c r="E47"/>
      <c r="F47"/>
      <c r="G47"/>
      <c r="H47"/>
    </row>
    <row r="48" spans="2:8" x14ac:dyDescent="0.2">
      <c r="C48"/>
      <c r="D48"/>
      <c r="E48"/>
      <c r="F48"/>
      <c r="G48"/>
      <c r="H48"/>
    </row>
    <row r="49" spans="3:8" x14ac:dyDescent="0.2">
      <c r="C49"/>
      <c r="D49"/>
      <c r="E49"/>
      <c r="F49"/>
      <c r="G49"/>
      <c r="H49"/>
    </row>
    <row r="50" spans="3:8" x14ac:dyDescent="0.2">
      <c r="C50"/>
      <c r="D50"/>
      <c r="E50"/>
      <c r="F50"/>
      <c r="G50"/>
      <c r="H50"/>
    </row>
    <row r="51" spans="3:8" x14ac:dyDescent="0.2">
      <c r="C51"/>
      <c r="D51"/>
      <c r="E51"/>
      <c r="F51"/>
      <c r="G51"/>
      <c r="H51"/>
    </row>
    <row r="52" spans="3:8" x14ac:dyDescent="0.2">
      <c r="C52"/>
      <c r="D52"/>
      <c r="E52"/>
      <c r="F52"/>
      <c r="G52"/>
      <c r="H52"/>
    </row>
    <row r="53" spans="3:8" x14ac:dyDescent="0.2">
      <c r="C53"/>
      <c r="D53"/>
      <c r="E53"/>
      <c r="F53"/>
      <c r="G53"/>
      <c r="H53"/>
    </row>
    <row r="54" spans="3:8" x14ac:dyDescent="0.2">
      <c r="C54"/>
      <c r="D54"/>
      <c r="E54"/>
      <c r="F54"/>
      <c r="G54"/>
      <c r="H54"/>
    </row>
    <row r="55" spans="3:8" x14ac:dyDescent="0.2">
      <c r="C55"/>
      <c r="D55"/>
      <c r="E55"/>
      <c r="F55"/>
      <c r="G55"/>
      <c r="H55"/>
    </row>
    <row r="56" spans="3:8" x14ac:dyDescent="0.2">
      <c r="C56"/>
      <c r="D56"/>
      <c r="E56"/>
      <c r="F56"/>
      <c r="G56"/>
      <c r="H56"/>
    </row>
    <row r="57" spans="3:8" x14ac:dyDescent="0.2">
      <c r="C57"/>
      <c r="D57"/>
      <c r="E57"/>
      <c r="F57"/>
      <c r="G57"/>
      <c r="H57"/>
    </row>
    <row r="58" spans="3:8" x14ac:dyDescent="0.2">
      <c r="C58"/>
      <c r="D58"/>
      <c r="E58"/>
      <c r="F58"/>
      <c r="G58"/>
      <c r="H58"/>
    </row>
    <row r="59" spans="3:8" x14ac:dyDescent="0.2">
      <c r="C59"/>
      <c r="D59"/>
      <c r="E59"/>
      <c r="F59"/>
      <c r="G59"/>
      <c r="H59"/>
    </row>
    <row r="60" spans="3:8" x14ac:dyDescent="0.2">
      <c r="C60"/>
      <c r="D60"/>
      <c r="E60"/>
      <c r="F60"/>
      <c r="G60"/>
      <c r="H60"/>
    </row>
    <row r="61" spans="3:8" x14ac:dyDescent="0.2">
      <c r="C61"/>
      <c r="D61"/>
      <c r="E61"/>
      <c r="F61"/>
      <c r="G61"/>
      <c r="H61"/>
    </row>
    <row r="62" spans="3:8" x14ac:dyDescent="0.2">
      <c r="C62"/>
      <c r="D62"/>
      <c r="E62"/>
      <c r="F62"/>
      <c r="G62"/>
      <c r="H62"/>
    </row>
    <row r="63" spans="3:8" x14ac:dyDescent="0.2">
      <c r="C63"/>
      <c r="D63"/>
      <c r="E63"/>
      <c r="F63"/>
      <c r="G63"/>
      <c r="H63"/>
    </row>
    <row r="64" spans="3:8" x14ac:dyDescent="0.2">
      <c r="C64"/>
      <c r="D64"/>
      <c r="E64"/>
      <c r="F64"/>
      <c r="G64"/>
      <c r="H64"/>
    </row>
    <row r="65" spans="3:8" x14ac:dyDescent="0.2">
      <c r="C65"/>
      <c r="D65"/>
      <c r="E65"/>
      <c r="F65"/>
      <c r="G65"/>
      <c r="H65"/>
    </row>
    <row r="66" spans="3:8" x14ac:dyDescent="0.2">
      <c r="C66"/>
      <c r="D66"/>
      <c r="E66"/>
      <c r="F66"/>
      <c r="G66"/>
      <c r="H66"/>
    </row>
    <row r="67" spans="3:8" x14ac:dyDescent="0.2">
      <c r="C67"/>
      <c r="D67"/>
      <c r="E67"/>
      <c r="F67"/>
      <c r="G67"/>
      <c r="H67"/>
    </row>
    <row r="68" spans="3:8" x14ac:dyDescent="0.2">
      <c r="C68"/>
      <c r="D68"/>
      <c r="E68"/>
      <c r="F68"/>
      <c r="G68"/>
      <c r="H68"/>
    </row>
    <row r="69" spans="3:8" x14ac:dyDescent="0.2">
      <c r="C69"/>
      <c r="D69"/>
      <c r="E69"/>
      <c r="F69"/>
      <c r="G69"/>
      <c r="H69"/>
    </row>
    <row r="70" spans="3:8" x14ac:dyDescent="0.2">
      <c r="C70"/>
      <c r="D70"/>
      <c r="E70"/>
      <c r="F70"/>
      <c r="G70"/>
      <c r="H70"/>
    </row>
    <row r="71" spans="3:8" x14ac:dyDescent="0.2">
      <c r="C71"/>
      <c r="D71"/>
      <c r="E71"/>
      <c r="F71"/>
      <c r="G71"/>
      <c r="H71"/>
    </row>
    <row r="72" spans="3:8" x14ac:dyDescent="0.2">
      <c r="C72"/>
      <c r="D72"/>
      <c r="E72"/>
      <c r="F72"/>
      <c r="G72"/>
      <c r="H72"/>
    </row>
    <row r="73" spans="3:8" x14ac:dyDescent="0.2">
      <c r="C73"/>
      <c r="D73"/>
      <c r="E73"/>
      <c r="F73"/>
      <c r="G73"/>
      <c r="H73"/>
    </row>
    <row r="74" spans="3:8" x14ac:dyDescent="0.2">
      <c r="C74"/>
      <c r="D74"/>
      <c r="E74"/>
      <c r="F74"/>
      <c r="G74"/>
      <c r="H74"/>
    </row>
    <row r="75" spans="3:8" x14ac:dyDescent="0.2">
      <c r="C75"/>
      <c r="D75"/>
      <c r="E75"/>
      <c r="F75"/>
      <c r="G75"/>
      <c r="H75"/>
    </row>
    <row r="76" spans="3:8" x14ac:dyDescent="0.2">
      <c r="C76"/>
      <c r="D76"/>
      <c r="E76"/>
      <c r="F76"/>
      <c r="G76"/>
      <c r="H76"/>
    </row>
    <row r="77" spans="3:8" x14ac:dyDescent="0.2">
      <c r="C77"/>
      <c r="D77"/>
      <c r="E77"/>
      <c r="F77"/>
      <c r="G77"/>
      <c r="H77"/>
    </row>
    <row r="78" spans="3:8" x14ac:dyDescent="0.2">
      <c r="C78"/>
      <c r="D78"/>
      <c r="E78"/>
      <c r="F78"/>
      <c r="G78"/>
      <c r="H78"/>
    </row>
    <row r="79" spans="3:8" x14ac:dyDescent="0.2">
      <c r="C79"/>
      <c r="D79"/>
      <c r="E79"/>
      <c r="F79"/>
      <c r="G79"/>
      <c r="H79"/>
    </row>
    <row r="80" spans="3:8" x14ac:dyDescent="0.2">
      <c r="C80"/>
      <c r="D80"/>
      <c r="E80"/>
      <c r="F80"/>
      <c r="G80"/>
      <c r="H80"/>
    </row>
    <row r="81" spans="3:8" x14ac:dyDescent="0.2">
      <c r="C81"/>
      <c r="D81"/>
      <c r="E81"/>
      <c r="F81"/>
      <c r="G81"/>
      <c r="H81"/>
    </row>
    <row r="82" spans="3:8" x14ac:dyDescent="0.2">
      <c r="C82"/>
      <c r="D82"/>
      <c r="E82"/>
      <c r="F82"/>
      <c r="G82"/>
      <c r="H82"/>
    </row>
    <row r="83" spans="3:8" x14ac:dyDescent="0.2">
      <c r="C83"/>
      <c r="D83"/>
      <c r="E83"/>
      <c r="F83"/>
      <c r="G83"/>
      <c r="H83"/>
    </row>
    <row r="84" spans="3:8" x14ac:dyDescent="0.2">
      <c r="C84"/>
      <c r="D84"/>
      <c r="E84"/>
      <c r="F84"/>
      <c r="G84"/>
      <c r="H84"/>
    </row>
    <row r="85" spans="3:8" x14ac:dyDescent="0.2">
      <c r="C85"/>
      <c r="D85"/>
      <c r="E85"/>
      <c r="F85"/>
      <c r="G85"/>
      <c r="H85"/>
    </row>
    <row r="86" spans="3:8" x14ac:dyDescent="0.2">
      <c r="C86"/>
      <c r="D86"/>
      <c r="E86"/>
      <c r="F86"/>
      <c r="G86"/>
      <c r="H86"/>
    </row>
    <row r="87" spans="3:8" x14ac:dyDescent="0.2">
      <c r="C87"/>
      <c r="D87"/>
      <c r="E87"/>
      <c r="F87"/>
      <c r="G87"/>
      <c r="H87"/>
    </row>
    <row r="88" spans="3:8" x14ac:dyDescent="0.2">
      <c r="C88"/>
      <c r="D88"/>
      <c r="E88"/>
      <c r="F88"/>
      <c r="G88"/>
      <c r="H88"/>
    </row>
    <row r="89" spans="3:8" x14ac:dyDescent="0.2">
      <c r="C89"/>
      <c r="D89"/>
      <c r="E89"/>
      <c r="F89"/>
      <c r="G89"/>
      <c r="H89"/>
    </row>
    <row r="90" spans="3:8" x14ac:dyDescent="0.2">
      <c r="C90"/>
      <c r="D90"/>
      <c r="E90"/>
      <c r="F90"/>
      <c r="G90"/>
      <c r="H90"/>
    </row>
    <row r="91" spans="3:8" x14ac:dyDescent="0.2">
      <c r="C91"/>
      <c r="D91"/>
      <c r="E91"/>
      <c r="F91"/>
      <c r="G91"/>
      <c r="H91"/>
    </row>
    <row r="92" spans="3:8" x14ac:dyDescent="0.2">
      <c r="C92"/>
      <c r="D92"/>
      <c r="E92"/>
      <c r="F92"/>
      <c r="G92"/>
      <c r="H92"/>
    </row>
    <row r="93" spans="3:8" x14ac:dyDescent="0.2">
      <c r="C93"/>
      <c r="D93"/>
      <c r="E93"/>
      <c r="F93"/>
      <c r="G93"/>
      <c r="H93"/>
    </row>
    <row r="94" spans="3:8" x14ac:dyDescent="0.2">
      <c r="C94"/>
      <c r="D94"/>
      <c r="E94"/>
      <c r="F94"/>
      <c r="G94"/>
      <c r="H94"/>
    </row>
    <row r="95" spans="3:8" x14ac:dyDescent="0.2">
      <c r="C95"/>
      <c r="D95"/>
      <c r="E95"/>
      <c r="F95"/>
      <c r="G95"/>
      <c r="H95"/>
    </row>
    <row r="96" spans="3:8" x14ac:dyDescent="0.2">
      <c r="C96"/>
      <c r="D96"/>
      <c r="E96"/>
      <c r="F96"/>
      <c r="G96"/>
      <c r="H96"/>
    </row>
    <row r="97" spans="3:8" x14ac:dyDescent="0.2">
      <c r="C97"/>
      <c r="D97"/>
      <c r="E97"/>
      <c r="F97"/>
      <c r="G97"/>
      <c r="H97"/>
    </row>
    <row r="98" spans="3:8" x14ac:dyDescent="0.2">
      <c r="C98"/>
      <c r="D98"/>
      <c r="E98"/>
      <c r="F98"/>
      <c r="G98"/>
      <c r="H98"/>
    </row>
    <row r="99" spans="3:8" x14ac:dyDescent="0.2">
      <c r="C99"/>
      <c r="D99"/>
      <c r="E99"/>
      <c r="F99"/>
      <c r="G99"/>
      <c r="H99"/>
    </row>
    <row r="100" spans="3:8" x14ac:dyDescent="0.2">
      <c r="C100"/>
      <c r="D100"/>
      <c r="E100"/>
      <c r="F100"/>
      <c r="G100"/>
      <c r="H100"/>
    </row>
    <row r="101" spans="3:8" x14ac:dyDescent="0.2">
      <c r="C101"/>
      <c r="D101"/>
      <c r="E101"/>
      <c r="F101"/>
      <c r="G101"/>
      <c r="H101"/>
    </row>
    <row r="102" spans="3:8" x14ac:dyDescent="0.2">
      <c r="C102"/>
      <c r="D102"/>
      <c r="E102"/>
      <c r="F102"/>
      <c r="G102"/>
      <c r="H102"/>
    </row>
    <row r="103" spans="3:8" x14ac:dyDescent="0.2">
      <c r="C103"/>
      <c r="D103"/>
      <c r="E103"/>
      <c r="F103"/>
      <c r="G103"/>
      <c r="H103"/>
    </row>
    <row r="104" spans="3:8" x14ac:dyDescent="0.2">
      <c r="C104"/>
      <c r="D104"/>
      <c r="E104"/>
      <c r="F104"/>
      <c r="G104"/>
      <c r="H104"/>
    </row>
    <row r="105" spans="3:8" x14ac:dyDescent="0.2">
      <c r="C105"/>
      <c r="D105"/>
      <c r="E105"/>
      <c r="F105"/>
      <c r="G105"/>
      <c r="H105"/>
    </row>
    <row r="106" spans="3:8" x14ac:dyDescent="0.2">
      <c r="C106"/>
      <c r="D106"/>
      <c r="E106"/>
      <c r="F106"/>
      <c r="G106"/>
      <c r="H106"/>
    </row>
    <row r="107" spans="3:8" x14ac:dyDescent="0.2">
      <c r="C107"/>
      <c r="D107"/>
      <c r="E107"/>
      <c r="F107"/>
      <c r="G107"/>
      <c r="H107"/>
    </row>
    <row r="108" spans="3:8" x14ac:dyDescent="0.2">
      <c r="C108"/>
      <c r="D108"/>
      <c r="E108"/>
      <c r="F108"/>
      <c r="G108"/>
      <c r="H108"/>
    </row>
    <row r="109" spans="3:8" x14ac:dyDescent="0.2">
      <c r="C109"/>
      <c r="D109"/>
      <c r="E109"/>
      <c r="F109"/>
      <c r="G109"/>
      <c r="H109"/>
    </row>
    <row r="110" spans="3:8" x14ac:dyDescent="0.2">
      <c r="C110"/>
      <c r="D110"/>
      <c r="E110"/>
      <c r="F110"/>
      <c r="G110"/>
      <c r="H110"/>
    </row>
    <row r="111" spans="3:8" x14ac:dyDescent="0.2">
      <c r="C111"/>
      <c r="D111"/>
      <c r="E111"/>
      <c r="F111"/>
      <c r="G111"/>
      <c r="H111"/>
    </row>
    <row r="112" spans="3:8" x14ac:dyDescent="0.2">
      <c r="C112"/>
      <c r="D112"/>
      <c r="E112"/>
      <c r="F112"/>
      <c r="G112"/>
      <c r="H112"/>
    </row>
    <row r="113" spans="3:8" x14ac:dyDescent="0.2">
      <c r="C113"/>
      <c r="D113"/>
      <c r="E113"/>
      <c r="F113"/>
      <c r="G113"/>
      <c r="H113"/>
    </row>
    <row r="114" spans="3:8" x14ac:dyDescent="0.2">
      <c r="C114"/>
      <c r="D114"/>
      <c r="E114"/>
      <c r="F114"/>
      <c r="G114"/>
      <c r="H114"/>
    </row>
    <row r="115" spans="3:8" x14ac:dyDescent="0.2">
      <c r="C115"/>
      <c r="D115"/>
      <c r="E115"/>
      <c r="F115"/>
      <c r="G115"/>
      <c r="H115"/>
    </row>
    <row r="116" spans="3:8" x14ac:dyDescent="0.2">
      <c r="C116"/>
      <c r="D116"/>
      <c r="E116"/>
      <c r="F116"/>
      <c r="G116"/>
      <c r="H116"/>
    </row>
    <row r="117" spans="3:8" x14ac:dyDescent="0.2">
      <c r="C117"/>
      <c r="D117"/>
      <c r="E117"/>
      <c r="F117"/>
      <c r="G117"/>
      <c r="H117"/>
    </row>
    <row r="118" spans="3:8" x14ac:dyDescent="0.2">
      <c r="C118"/>
      <c r="D118"/>
      <c r="E118"/>
      <c r="F118"/>
      <c r="G118"/>
      <c r="H118"/>
    </row>
    <row r="119" spans="3:8" x14ac:dyDescent="0.2">
      <c r="C119"/>
      <c r="D119"/>
      <c r="E119"/>
      <c r="F119"/>
      <c r="G119"/>
      <c r="H119"/>
    </row>
    <row r="120" spans="3:8" x14ac:dyDescent="0.2">
      <c r="C120"/>
      <c r="D120"/>
      <c r="E120"/>
      <c r="F120"/>
      <c r="G120"/>
      <c r="H120"/>
    </row>
    <row r="121" spans="3:8" x14ac:dyDescent="0.2">
      <c r="C121"/>
      <c r="D121"/>
      <c r="E121"/>
      <c r="F121"/>
      <c r="G121"/>
      <c r="H121"/>
    </row>
    <row r="122" spans="3:8" x14ac:dyDescent="0.2">
      <c r="C122"/>
      <c r="D122"/>
      <c r="E122"/>
      <c r="F122"/>
      <c r="G122"/>
      <c r="H122"/>
    </row>
    <row r="123" spans="3:8" x14ac:dyDescent="0.2">
      <c r="C123"/>
      <c r="D123"/>
      <c r="E123"/>
      <c r="F123"/>
      <c r="G123"/>
      <c r="H123"/>
    </row>
    <row r="124" spans="3:8" x14ac:dyDescent="0.2">
      <c r="C124"/>
      <c r="D124"/>
      <c r="E124"/>
      <c r="F124"/>
      <c r="G124"/>
      <c r="H124"/>
    </row>
    <row r="125" spans="3:8" x14ac:dyDescent="0.2">
      <c r="C125"/>
      <c r="D125"/>
      <c r="E125"/>
      <c r="F125"/>
      <c r="G125"/>
      <c r="H125"/>
    </row>
    <row r="126" spans="3:8" x14ac:dyDescent="0.2">
      <c r="C126"/>
      <c r="D126"/>
      <c r="E126"/>
      <c r="F126"/>
      <c r="G126"/>
      <c r="H126"/>
    </row>
    <row r="127" spans="3:8" x14ac:dyDescent="0.2">
      <c r="C127"/>
      <c r="D127"/>
      <c r="E127"/>
      <c r="F127"/>
      <c r="G127"/>
      <c r="H127"/>
    </row>
    <row r="128" spans="3:8" x14ac:dyDescent="0.2">
      <c r="C128"/>
      <c r="D128"/>
      <c r="E128"/>
      <c r="F128"/>
      <c r="G128"/>
      <c r="H128"/>
    </row>
    <row r="129" spans="3:8" x14ac:dyDescent="0.2">
      <c r="C129"/>
      <c r="D129"/>
      <c r="E129"/>
      <c r="F129"/>
      <c r="G129"/>
      <c r="H129"/>
    </row>
    <row r="130" spans="3:8" x14ac:dyDescent="0.2">
      <c r="C130"/>
      <c r="D130"/>
      <c r="E130"/>
      <c r="F130"/>
      <c r="G130"/>
      <c r="H130"/>
    </row>
    <row r="131" spans="3:8" x14ac:dyDescent="0.2">
      <c r="C131"/>
      <c r="D131"/>
      <c r="E131"/>
      <c r="F131"/>
      <c r="G131"/>
      <c r="H131"/>
    </row>
    <row r="132" spans="3:8" x14ac:dyDescent="0.2">
      <c r="C132"/>
      <c r="D132"/>
      <c r="E132"/>
      <c r="F132"/>
      <c r="G132"/>
      <c r="H132"/>
    </row>
    <row r="133" spans="3:8" x14ac:dyDescent="0.2">
      <c r="C133"/>
      <c r="D133"/>
      <c r="E133"/>
      <c r="F133"/>
      <c r="G133"/>
      <c r="H133"/>
    </row>
    <row r="134" spans="3:8" x14ac:dyDescent="0.2">
      <c r="C134"/>
      <c r="D134"/>
      <c r="E134"/>
      <c r="F134"/>
      <c r="G134"/>
      <c r="H134"/>
    </row>
    <row r="135" spans="3:8" x14ac:dyDescent="0.2">
      <c r="C135"/>
      <c r="D135"/>
      <c r="E135"/>
      <c r="F135"/>
      <c r="G135"/>
      <c r="H135"/>
    </row>
    <row r="136" spans="3:8" x14ac:dyDescent="0.2">
      <c r="C136"/>
      <c r="D136"/>
      <c r="E136"/>
      <c r="F136"/>
      <c r="G136"/>
      <c r="H136"/>
    </row>
    <row r="137" spans="3:8" x14ac:dyDescent="0.2">
      <c r="C137"/>
      <c r="D137"/>
      <c r="E137"/>
      <c r="F137"/>
      <c r="G137"/>
      <c r="H137"/>
    </row>
    <row r="138" spans="3:8" x14ac:dyDescent="0.2">
      <c r="C138"/>
      <c r="D138"/>
      <c r="E138"/>
      <c r="F138"/>
      <c r="G138"/>
      <c r="H138"/>
    </row>
    <row r="139" spans="3:8" x14ac:dyDescent="0.2">
      <c r="C139"/>
      <c r="D139"/>
      <c r="E139"/>
      <c r="F139"/>
      <c r="G139"/>
      <c r="H139"/>
    </row>
    <row r="140" spans="3:8" x14ac:dyDescent="0.2">
      <c r="C140"/>
      <c r="D140"/>
      <c r="E140"/>
      <c r="F140"/>
      <c r="G140"/>
      <c r="H140"/>
    </row>
    <row r="141" spans="3:8" x14ac:dyDescent="0.2">
      <c r="C141"/>
      <c r="D141"/>
      <c r="E141"/>
      <c r="F141"/>
      <c r="G141"/>
      <c r="H141"/>
    </row>
    <row r="142" spans="3:8" x14ac:dyDescent="0.2">
      <c r="C142"/>
      <c r="D142"/>
      <c r="E142"/>
      <c r="F142"/>
      <c r="G142"/>
      <c r="H142"/>
    </row>
    <row r="143" spans="3:8" x14ac:dyDescent="0.2">
      <c r="C143"/>
      <c r="D143"/>
      <c r="E143"/>
      <c r="F143"/>
      <c r="G143"/>
      <c r="H143"/>
    </row>
    <row r="144" spans="3:8" x14ac:dyDescent="0.2">
      <c r="C144"/>
      <c r="D144"/>
      <c r="E144"/>
      <c r="F144"/>
      <c r="G144"/>
      <c r="H144"/>
    </row>
    <row r="145" spans="3:8" x14ac:dyDescent="0.2">
      <c r="C145"/>
      <c r="D145"/>
      <c r="E145"/>
      <c r="F145"/>
      <c r="G145"/>
      <c r="H145"/>
    </row>
    <row r="146" spans="3:8" x14ac:dyDescent="0.2">
      <c r="C146"/>
      <c r="D146"/>
      <c r="E146"/>
      <c r="F146"/>
      <c r="G146"/>
      <c r="H146"/>
    </row>
    <row r="147" spans="3:8" x14ac:dyDescent="0.2">
      <c r="C147"/>
      <c r="D147"/>
      <c r="E147"/>
      <c r="F147"/>
      <c r="G147"/>
      <c r="H147"/>
    </row>
    <row r="148" spans="3:8" x14ac:dyDescent="0.2">
      <c r="C148"/>
      <c r="D148"/>
      <c r="E148"/>
      <c r="F148"/>
      <c r="G148"/>
      <c r="H148"/>
    </row>
    <row r="149" spans="3:8" x14ac:dyDescent="0.2">
      <c r="C149"/>
      <c r="D149"/>
      <c r="E149"/>
      <c r="F149"/>
      <c r="G149"/>
      <c r="H149"/>
    </row>
    <row r="150" spans="3:8" x14ac:dyDescent="0.2">
      <c r="C150"/>
      <c r="D150"/>
      <c r="E150"/>
      <c r="F150"/>
      <c r="G150"/>
      <c r="H150"/>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B2D83-B315-4788-976B-BCB0603C9062}">
  <dimension ref="A1:X120"/>
  <sheetViews>
    <sheetView topLeftCell="A59" zoomScaleNormal="100" workbookViewId="0">
      <selection activeCell="O40" sqref="O40"/>
    </sheetView>
  </sheetViews>
  <sheetFormatPr defaultRowHeight="12.75" x14ac:dyDescent="0.2"/>
  <cols>
    <col min="1" max="1" width="6.42578125" customWidth="1"/>
    <col min="2" max="2" width="15.28515625" bestFit="1" customWidth="1"/>
    <col min="3" max="3" width="29" bestFit="1" customWidth="1"/>
    <col min="4" max="4" width="12.140625" customWidth="1"/>
    <col min="5" max="5" width="8" bestFit="1" customWidth="1"/>
    <col min="6" max="6" width="20.7109375" customWidth="1"/>
    <col min="7" max="7" width="26.140625" customWidth="1"/>
    <col min="8" max="8" width="36.28515625" bestFit="1" customWidth="1"/>
    <col min="9" max="9" width="22.28515625" bestFit="1" customWidth="1"/>
    <col min="10" max="10" width="31.7109375" bestFit="1" customWidth="1"/>
    <col min="11" max="11" width="14.5703125" bestFit="1" customWidth="1"/>
    <col min="12" max="12" width="20.140625" style="10" customWidth="1"/>
    <col min="13" max="13" width="11.85546875" style="10" bestFit="1" customWidth="1"/>
    <col min="14" max="14" width="11" style="23" customWidth="1"/>
    <col min="15" max="16" width="11.42578125" style="10" bestFit="1" customWidth="1"/>
    <col min="17" max="17" width="11.85546875" style="10" bestFit="1" customWidth="1"/>
    <col min="18" max="18" width="11.28515625" bestFit="1" customWidth="1"/>
    <col min="19" max="19" width="11.28515625" style="10" bestFit="1" customWidth="1"/>
    <col min="20" max="20" width="11.85546875" style="10" bestFit="1" customWidth="1"/>
    <col min="21" max="21" width="11.28515625" bestFit="1" customWidth="1"/>
    <col min="22" max="24" width="12.85546875" customWidth="1"/>
    <col min="25" max="25" width="243.85546875" customWidth="1"/>
  </cols>
  <sheetData>
    <row r="1" spans="1:24" ht="44.45" customHeight="1" x14ac:dyDescent="0.2">
      <c r="A1" s="1" t="s">
        <v>0</v>
      </c>
      <c r="B1" s="1" t="s">
        <v>1</v>
      </c>
      <c r="C1" s="1" t="s">
        <v>2</v>
      </c>
      <c r="D1" s="1" t="s">
        <v>3</v>
      </c>
      <c r="E1" s="1" t="s">
        <v>4</v>
      </c>
      <c r="F1" s="1" t="s">
        <v>5</v>
      </c>
      <c r="G1" s="1" t="s">
        <v>6</v>
      </c>
      <c r="H1" s="1" t="s">
        <v>7</v>
      </c>
      <c r="I1" s="1" t="s">
        <v>8</v>
      </c>
      <c r="J1" s="1" t="s">
        <v>9</v>
      </c>
      <c r="K1" s="40" t="s">
        <v>1555</v>
      </c>
      <c r="L1" s="41" t="s">
        <v>1554</v>
      </c>
      <c r="M1" s="11" t="s">
        <v>11</v>
      </c>
      <c r="N1" s="11" t="s">
        <v>10</v>
      </c>
      <c r="O1" s="21" t="s">
        <v>1530</v>
      </c>
      <c r="P1" s="11" t="s">
        <v>997</v>
      </c>
      <c r="Q1" s="11" t="s">
        <v>12</v>
      </c>
      <c r="R1" s="11" t="s">
        <v>13</v>
      </c>
      <c r="S1" s="20" t="s">
        <v>1528</v>
      </c>
      <c r="T1" s="11" t="s">
        <v>14</v>
      </c>
      <c r="U1" s="11" t="s">
        <v>15</v>
      </c>
      <c r="V1" s="24" t="s">
        <v>1529</v>
      </c>
      <c r="W1" s="2" t="s">
        <v>995</v>
      </c>
      <c r="X1" s="2" t="s">
        <v>996</v>
      </c>
    </row>
    <row r="2" spans="1:24" ht="11.1" customHeight="1" x14ac:dyDescent="0.2">
      <c r="A2" s="3" t="s">
        <v>17</v>
      </c>
      <c r="B2" s="3" t="s">
        <v>18</v>
      </c>
      <c r="C2" s="3" t="s">
        <v>19</v>
      </c>
      <c r="D2" s="3" t="s">
        <v>20</v>
      </c>
      <c r="E2" s="3" t="s">
        <v>21</v>
      </c>
      <c r="F2" s="3" t="s">
        <v>22</v>
      </c>
      <c r="G2" s="3" t="s">
        <v>23</v>
      </c>
      <c r="H2" s="3" t="s">
        <v>24</v>
      </c>
      <c r="I2" s="3" t="s">
        <v>998</v>
      </c>
      <c r="J2" s="3" t="s">
        <v>999</v>
      </c>
      <c r="K2" s="46">
        <f>Revenue[[#This Row],[2019
 Total Budget]]-Revenue[[#This Row],[Budget Adjustments]]</f>
        <v>-9000</v>
      </c>
      <c r="L2" s="42"/>
      <c r="M2" s="12">
        <v>-9000</v>
      </c>
      <c r="N2" s="12">
        <v>-2985</v>
      </c>
      <c r="O2" s="22">
        <f>IF(Revenue[[#This Row],[2019
 Total Budget]]=0,"",Revenue[[#This Row],[2019
 YTD Activity
 Through March]]/Revenue[[#This Row],[2019
 Total Budget]])</f>
        <v>0.33166666666666667</v>
      </c>
      <c r="P2" s="12">
        <v>0</v>
      </c>
      <c r="Q2" s="12">
        <v>-9048.32</v>
      </c>
      <c r="R2" s="12">
        <v>-2930</v>
      </c>
      <c r="S2" s="22">
        <f>IF(Revenue[[#This Row],[2018
 Total Activity]]=0,"",Revenue[[#This Row],[2018
 YTD Activity
 Through March]]/Revenue[[#This Row],[2018
 Total Activity]])</f>
        <v>0.32381701796576601</v>
      </c>
      <c r="T2" s="12">
        <v>-9705</v>
      </c>
      <c r="U2" s="12">
        <v>-2400</v>
      </c>
      <c r="V2" s="22">
        <f>IF(Revenue[[#This Row],[2017
 Total Activity]]=0,"",Revenue[[#This Row],[2017
 YTD Activity
 Through March]]/Revenue[[#This Row],[2017
 Total Activity]])</f>
        <v>0.2472952086553323</v>
      </c>
      <c r="W2" s="4" t="s">
        <v>16</v>
      </c>
      <c r="X2" s="4" t="s">
        <v>16</v>
      </c>
    </row>
    <row r="3" spans="1:24" ht="11.1" customHeight="1" x14ac:dyDescent="0.2">
      <c r="A3" s="3" t="s">
        <v>17</v>
      </c>
      <c r="B3" s="3" t="s">
        <v>26</v>
      </c>
      <c r="C3" s="3" t="s">
        <v>27</v>
      </c>
      <c r="D3" s="3" t="s">
        <v>20</v>
      </c>
      <c r="E3" s="3" t="s">
        <v>21</v>
      </c>
      <c r="F3" s="3" t="s">
        <v>22</v>
      </c>
      <c r="G3" s="3" t="s">
        <v>23</v>
      </c>
      <c r="H3" s="3" t="s">
        <v>28</v>
      </c>
      <c r="I3" s="3" t="s">
        <v>998</v>
      </c>
      <c r="J3" s="3" t="s">
        <v>999</v>
      </c>
      <c r="K3" s="44">
        <f>Revenue[[#This Row],[2019
 Total Budget]]-Revenue[[#This Row],[Budget Adjustments]]</f>
        <v>-6500</v>
      </c>
      <c r="L3" s="42"/>
      <c r="M3" s="12">
        <v>-6500</v>
      </c>
      <c r="N3" s="12">
        <v>0</v>
      </c>
      <c r="O3" s="22">
        <f>IF(Revenue[[#This Row],[2019
 Total Budget]]=0,"",Revenue[[#This Row],[2019
 YTD Activity
 Through March]]/Revenue[[#This Row],[2019
 Total Budget]])</f>
        <v>0</v>
      </c>
      <c r="P3" s="12">
        <v>0</v>
      </c>
      <c r="Q3" s="12">
        <v>-5580</v>
      </c>
      <c r="R3" s="12">
        <v>0</v>
      </c>
      <c r="S3" s="22">
        <f>IF(Revenue[[#This Row],[2018
 Total Activity]]=0,"",Revenue[[#This Row],[2018
 YTD Activity
 Through March]]/Revenue[[#This Row],[2018
 Total Activity]])</f>
        <v>0</v>
      </c>
      <c r="T3" s="12">
        <v>-6540</v>
      </c>
      <c r="U3" s="12">
        <v>0</v>
      </c>
      <c r="V3" s="22">
        <f>IF(Revenue[[#This Row],[2017
 Total Activity]]=0,"",Revenue[[#This Row],[2017
 YTD Activity
 Through March]]/Revenue[[#This Row],[2017
 Total Activity]])</f>
        <v>0</v>
      </c>
      <c r="W3" s="4" t="s">
        <v>16</v>
      </c>
      <c r="X3" s="4" t="s">
        <v>16</v>
      </c>
    </row>
    <row r="4" spans="1:24" ht="11.1" customHeight="1" x14ac:dyDescent="0.2">
      <c r="A4" s="3" t="s">
        <v>17</v>
      </c>
      <c r="B4" s="3" t="s">
        <v>29</v>
      </c>
      <c r="C4" s="3" t="s">
        <v>30</v>
      </c>
      <c r="D4" s="3" t="s">
        <v>20</v>
      </c>
      <c r="E4" s="3" t="s">
        <v>21</v>
      </c>
      <c r="F4" s="3" t="s">
        <v>22</v>
      </c>
      <c r="G4" s="3" t="s">
        <v>23</v>
      </c>
      <c r="H4" s="3" t="s">
        <v>31</v>
      </c>
      <c r="I4" s="3" t="s">
        <v>998</v>
      </c>
      <c r="J4" s="3" t="s">
        <v>999</v>
      </c>
      <c r="K4" s="44">
        <f>Revenue[[#This Row],[2019
 Total Budget]]-Revenue[[#This Row],[Budget Adjustments]]</f>
        <v>-36000</v>
      </c>
      <c r="L4" s="42"/>
      <c r="M4" s="12">
        <v>-36000</v>
      </c>
      <c r="N4" s="12">
        <v>-9212.5</v>
      </c>
      <c r="O4" s="22">
        <f>IF(Revenue[[#This Row],[2019
 Total Budget]]=0,"",Revenue[[#This Row],[2019
 YTD Activity
 Through March]]/Revenue[[#This Row],[2019
 Total Budget]])</f>
        <v>0.25590277777777776</v>
      </c>
      <c r="P4" s="12">
        <v>0</v>
      </c>
      <c r="Q4" s="12">
        <v>-36658.51</v>
      </c>
      <c r="R4" s="12">
        <v>-10117.73</v>
      </c>
      <c r="S4" s="22">
        <f>IF(Revenue[[#This Row],[2018
 Total Activity]]=0,"",Revenue[[#This Row],[2018
 YTD Activity
 Through March]]/Revenue[[#This Row],[2018
 Total Activity]])</f>
        <v>0.2759994882497952</v>
      </c>
      <c r="T4" s="12">
        <v>-34183.440000000002</v>
      </c>
      <c r="U4" s="12">
        <v>-7952</v>
      </c>
      <c r="V4" s="22">
        <f>IF(Revenue[[#This Row],[2017
 Total Activity]]=0,"",Revenue[[#This Row],[2017
 YTD Activity
 Through March]]/Revenue[[#This Row],[2017
 Total Activity]])</f>
        <v>0.23262726045125942</v>
      </c>
      <c r="W4" s="4" t="s">
        <v>16</v>
      </c>
      <c r="X4" s="4" t="s">
        <v>16</v>
      </c>
    </row>
    <row r="5" spans="1:24" ht="11.1" customHeight="1" x14ac:dyDescent="0.2">
      <c r="A5" s="3" t="s">
        <v>17</v>
      </c>
      <c r="B5" s="3" t="s">
        <v>32</v>
      </c>
      <c r="C5" s="3" t="s">
        <v>33</v>
      </c>
      <c r="D5" s="3" t="s">
        <v>20</v>
      </c>
      <c r="E5" s="3" t="s">
        <v>21</v>
      </c>
      <c r="F5" s="3" t="s">
        <v>22</v>
      </c>
      <c r="G5" s="3" t="s">
        <v>23</v>
      </c>
      <c r="H5" s="3" t="s">
        <v>34</v>
      </c>
      <c r="I5" s="3" t="s">
        <v>998</v>
      </c>
      <c r="J5" s="3" t="s">
        <v>999</v>
      </c>
      <c r="K5" s="44">
        <f>Revenue[[#This Row],[2019
 Total Budget]]-Revenue[[#This Row],[Budget Adjustments]]</f>
        <v>0</v>
      </c>
      <c r="L5" s="42"/>
      <c r="M5" s="12">
        <v>0</v>
      </c>
      <c r="N5" s="12">
        <v>0</v>
      </c>
      <c r="O5" s="22" t="str">
        <f>IF(Revenue[[#This Row],[2019
 Total Budget]]=0,"",Revenue[[#This Row],[2019
 YTD Activity
 Through March]]/Revenue[[#This Row],[2019
 Total Budget]])</f>
        <v/>
      </c>
      <c r="P5" s="12">
        <v>0</v>
      </c>
      <c r="Q5" s="12">
        <v>0</v>
      </c>
      <c r="R5" s="12">
        <v>0</v>
      </c>
      <c r="S5" s="22" t="str">
        <f>IF(Revenue[[#This Row],[2018
 Total Activity]]=0,"",Revenue[[#This Row],[2018
 YTD Activity
 Through March]]/Revenue[[#This Row],[2018
 Total Activity]])</f>
        <v/>
      </c>
      <c r="T5" s="12">
        <v>0</v>
      </c>
      <c r="U5" s="12">
        <v>0</v>
      </c>
      <c r="V5" s="22" t="str">
        <f>IF(Revenue[[#This Row],[2017
 Total Activity]]=0,"",Revenue[[#This Row],[2017
 YTD Activity
 Through March]]/Revenue[[#This Row],[2017
 Total Activity]])</f>
        <v/>
      </c>
      <c r="W5" s="4" t="s">
        <v>16</v>
      </c>
      <c r="X5" s="4" t="s">
        <v>16</v>
      </c>
    </row>
    <row r="6" spans="1:24" ht="11.1" customHeight="1" x14ac:dyDescent="0.2">
      <c r="A6" s="3" t="s">
        <v>17</v>
      </c>
      <c r="B6" s="3" t="s">
        <v>35</v>
      </c>
      <c r="C6" s="3" t="s">
        <v>36</v>
      </c>
      <c r="D6" s="3" t="s">
        <v>20</v>
      </c>
      <c r="E6" s="3" t="s">
        <v>21</v>
      </c>
      <c r="F6" s="3" t="s">
        <v>22</v>
      </c>
      <c r="G6" s="3" t="s">
        <v>23</v>
      </c>
      <c r="H6" s="3" t="s">
        <v>37</v>
      </c>
      <c r="I6" s="3" t="s">
        <v>1000</v>
      </c>
      <c r="J6" s="3" t="s">
        <v>1001</v>
      </c>
      <c r="K6" s="44">
        <f>Revenue[[#This Row],[2019
 Total Budget]]-Revenue[[#This Row],[Budget Adjustments]]</f>
        <v>-7500</v>
      </c>
      <c r="L6" s="42"/>
      <c r="M6" s="12">
        <v>-7500</v>
      </c>
      <c r="N6" s="12">
        <v>0</v>
      </c>
      <c r="O6" s="22">
        <f>IF(Revenue[[#This Row],[2019
 Total Budget]]=0,"",Revenue[[#This Row],[2019
 YTD Activity
 Through March]]/Revenue[[#This Row],[2019
 Total Budget]])</f>
        <v>0</v>
      </c>
      <c r="P6" s="12">
        <v>0</v>
      </c>
      <c r="Q6" s="12">
        <v>-12914.66</v>
      </c>
      <c r="R6" s="12">
        <v>0</v>
      </c>
      <c r="S6" s="22">
        <f>IF(Revenue[[#This Row],[2018
 Total Activity]]=0,"",Revenue[[#This Row],[2018
 YTD Activity
 Through March]]/Revenue[[#This Row],[2018
 Total Activity]])</f>
        <v>0</v>
      </c>
      <c r="T6" s="12">
        <v>-9044.98</v>
      </c>
      <c r="U6" s="12">
        <v>0</v>
      </c>
      <c r="V6" s="22">
        <f>IF(Revenue[[#This Row],[2017
 Total Activity]]=0,"",Revenue[[#This Row],[2017
 YTD Activity
 Through March]]/Revenue[[#This Row],[2017
 Total Activity]])</f>
        <v>0</v>
      </c>
      <c r="W6" s="4" t="s">
        <v>16</v>
      </c>
      <c r="X6" s="4" t="s">
        <v>16</v>
      </c>
    </row>
    <row r="7" spans="1:24" ht="11.1" customHeight="1" x14ac:dyDescent="0.2">
      <c r="A7" s="3" t="s">
        <v>17</v>
      </c>
      <c r="B7" s="3" t="s">
        <v>39</v>
      </c>
      <c r="C7" s="3" t="s">
        <v>40</v>
      </c>
      <c r="D7" s="3" t="s">
        <v>20</v>
      </c>
      <c r="E7" s="3" t="s">
        <v>21</v>
      </c>
      <c r="F7" s="3" t="s">
        <v>22</v>
      </c>
      <c r="G7" s="3" t="s">
        <v>23</v>
      </c>
      <c r="H7" s="3" t="s">
        <v>41</v>
      </c>
      <c r="I7" s="3" t="s">
        <v>1002</v>
      </c>
      <c r="J7" s="3" t="s">
        <v>1003</v>
      </c>
      <c r="K7" s="44">
        <f>Revenue[[#This Row],[2019
 Total Budget]]-Revenue[[#This Row],[Budget Adjustments]]</f>
        <v>-300</v>
      </c>
      <c r="L7" s="42"/>
      <c r="M7" s="12">
        <v>-300</v>
      </c>
      <c r="N7" s="12">
        <v>0</v>
      </c>
      <c r="O7" s="22">
        <f>IF(Revenue[[#This Row],[2019
 Total Budget]]=0,"",Revenue[[#This Row],[2019
 YTD Activity
 Through March]]/Revenue[[#This Row],[2019
 Total Budget]])</f>
        <v>0</v>
      </c>
      <c r="P7" s="12">
        <v>0</v>
      </c>
      <c r="Q7" s="12">
        <v>-50</v>
      </c>
      <c r="R7" s="12">
        <v>0</v>
      </c>
      <c r="S7" s="22">
        <f>IF(Revenue[[#This Row],[2018
 Total Activity]]=0,"",Revenue[[#This Row],[2018
 YTD Activity
 Through March]]/Revenue[[#This Row],[2018
 Total Activity]])</f>
        <v>0</v>
      </c>
      <c r="T7" s="12">
        <v>-90</v>
      </c>
      <c r="U7" s="12">
        <v>0</v>
      </c>
      <c r="V7" s="22">
        <f>IF(Revenue[[#This Row],[2017
 Total Activity]]=0,"",Revenue[[#This Row],[2017
 YTD Activity
 Through March]]/Revenue[[#This Row],[2017
 Total Activity]])</f>
        <v>0</v>
      </c>
      <c r="W7" s="4" t="s">
        <v>16</v>
      </c>
      <c r="X7" s="4" t="s">
        <v>16</v>
      </c>
    </row>
    <row r="8" spans="1:24" ht="11.1" customHeight="1" x14ac:dyDescent="0.2">
      <c r="A8" s="3" t="s">
        <v>17</v>
      </c>
      <c r="B8" s="3" t="s">
        <v>43</v>
      </c>
      <c r="C8" s="3" t="s">
        <v>44</v>
      </c>
      <c r="D8" s="3" t="s">
        <v>20</v>
      </c>
      <c r="E8" s="3" t="s">
        <v>21</v>
      </c>
      <c r="F8" s="3" t="s">
        <v>22</v>
      </c>
      <c r="G8" s="3" t="s">
        <v>23</v>
      </c>
      <c r="H8" s="3" t="s">
        <v>45</v>
      </c>
      <c r="I8" s="3" t="s">
        <v>1002</v>
      </c>
      <c r="J8" s="3" t="s">
        <v>1003</v>
      </c>
      <c r="K8" s="44">
        <f>Revenue[[#This Row],[2019
 Total Budget]]-Revenue[[#This Row],[Budget Adjustments]]</f>
        <v>0</v>
      </c>
      <c r="L8" s="42"/>
      <c r="M8" s="12">
        <v>0</v>
      </c>
      <c r="N8" s="12">
        <v>0</v>
      </c>
      <c r="O8" s="22" t="str">
        <f>IF(Revenue[[#This Row],[2019
 Total Budget]]=0,"",Revenue[[#This Row],[2019
 YTD Activity
 Through March]]/Revenue[[#This Row],[2019
 Total Budget]])</f>
        <v/>
      </c>
      <c r="P8" s="12">
        <v>0</v>
      </c>
      <c r="Q8" s="12">
        <v>0</v>
      </c>
      <c r="R8" s="12">
        <v>0</v>
      </c>
      <c r="S8" s="22" t="str">
        <f>IF(Revenue[[#This Row],[2018
 Total Activity]]=0,"",Revenue[[#This Row],[2018
 YTD Activity
 Through March]]/Revenue[[#This Row],[2018
 Total Activity]])</f>
        <v/>
      </c>
      <c r="T8" s="12">
        <v>0</v>
      </c>
      <c r="U8" s="12">
        <v>0</v>
      </c>
      <c r="V8" s="22" t="str">
        <f>IF(Revenue[[#This Row],[2017
 Total Activity]]=0,"",Revenue[[#This Row],[2017
 YTD Activity
 Through March]]/Revenue[[#This Row],[2017
 Total Activity]])</f>
        <v/>
      </c>
      <c r="W8" s="4" t="s">
        <v>16</v>
      </c>
      <c r="X8" s="4" t="s">
        <v>16</v>
      </c>
    </row>
    <row r="9" spans="1:24" ht="11.1" customHeight="1" x14ac:dyDescent="0.2">
      <c r="A9" s="3" t="s">
        <v>17</v>
      </c>
      <c r="B9" s="3" t="s">
        <v>46</v>
      </c>
      <c r="C9" s="3" t="s">
        <v>47</v>
      </c>
      <c r="D9" s="3" t="s">
        <v>20</v>
      </c>
      <c r="E9" s="3" t="s">
        <v>21</v>
      </c>
      <c r="F9" s="3" t="s">
        <v>22</v>
      </c>
      <c r="G9" s="3" t="s">
        <v>23</v>
      </c>
      <c r="H9" s="3" t="s">
        <v>48</v>
      </c>
      <c r="I9" s="3" t="s">
        <v>1002</v>
      </c>
      <c r="J9" s="3" t="s">
        <v>1003</v>
      </c>
      <c r="K9" s="44">
        <f>Revenue[[#This Row],[2019
 Total Budget]]-Revenue[[#This Row],[Budget Adjustments]]</f>
        <v>-9000</v>
      </c>
      <c r="L9" s="42"/>
      <c r="M9" s="12">
        <v>-9000</v>
      </c>
      <c r="N9" s="12">
        <v>-5405</v>
      </c>
      <c r="O9" s="22">
        <f>IF(Revenue[[#This Row],[2019
 Total Budget]]=0,"",Revenue[[#This Row],[2019
 YTD Activity
 Through March]]/Revenue[[#This Row],[2019
 Total Budget]])</f>
        <v>0.60055555555555551</v>
      </c>
      <c r="P9" s="12">
        <v>0</v>
      </c>
      <c r="Q9" s="12">
        <v>-8590</v>
      </c>
      <c r="R9" s="12">
        <v>-5390</v>
      </c>
      <c r="S9" s="22">
        <f>IF(Revenue[[#This Row],[2018
 Total Activity]]=0,"",Revenue[[#This Row],[2018
 YTD Activity
 Through March]]/Revenue[[#This Row],[2018
 Total Activity]])</f>
        <v>0.62747380675203723</v>
      </c>
      <c r="T9" s="12">
        <v>-9045</v>
      </c>
      <c r="U9" s="12">
        <v>-6190</v>
      </c>
      <c r="V9" s="22">
        <f>IF(Revenue[[#This Row],[2017
 Total Activity]]=0,"",Revenue[[#This Row],[2017
 YTD Activity
 Through March]]/Revenue[[#This Row],[2017
 Total Activity]])</f>
        <v>0.6843559977888336</v>
      </c>
      <c r="W9" s="4" t="s">
        <v>16</v>
      </c>
      <c r="X9" s="4" t="s">
        <v>16</v>
      </c>
    </row>
    <row r="10" spans="1:24" ht="11.1" customHeight="1" x14ac:dyDescent="0.2">
      <c r="A10" s="3" t="s">
        <v>17</v>
      </c>
      <c r="B10" s="3" t="s">
        <v>49</v>
      </c>
      <c r="C10" s="3" t="s">
        <v>50</v>
      </c>
      <c r="D10" s="3" t="s">
        <v>20</v>
      </c>
      <c r="E10" s="3" t="s">
        <v>21</v>
      </c>
      <c r="F10" s="3" t="s">
        <v>22</v>
      </c>
      <c r="G10" s="3" t="s">
        <v>23</v>
      </c>
      <c r="H10" s="3" t="s">
        <v>51</v>
      </c>
      <c r="I10" s="16" t="s">
        <v>1518</v>
      </c>
      <c r="J10" s="3" t="s">
        <v>1004</v>
      </c>
      <c r="K10" s="44">
        <f>Revenue[[#This Row],[2019
 Total Budget]]-Revenue[[#This Row],[Budget Adjustments]]</f>
        <v>0</v>
      </c>
      <c r="L10" s="42"/>
      <c r="M10" s="12">
        <v>0</v>
      </c>
      <c r="N10" s="12">
        <v>0</v>
      </c>
      <c r="O10" s="22" t="str">
        <f>IF(Revenue[[#This Row],[2019
 Total Budget]]=0,"",Revenue[[#This Row],[2019
 YTD Activity
 Through March]]/Revenue[[#This Row],[2019
 Total Budget]])</f>
        <v/>
      </c>
      <c r="P10" s="12">
        <v>0</v>
      </c>
      <c r="Q10" s="12">
        <v>-500</v>
      </c>
      <c r="R10" s="12">
        <v>-500</v>
      </c>
      <c r="S10" s="22">
        <f>IF(Revenue[[#This Row],[2018
 Total Activity]]=0,"",Revenue[[#This Row],[2018
 YTD Activity
 Through March]]/Revenue[[#This Row],[2018
 Total Activity]])</f>
        <v>1</v>
      </c>
      <c r="T10" s="12">
        <v>0</v>
      </c>
      <c r="U10" s="12">
        <v>0</v>
      </c>
      <c r="V10" s="22" t="str">
        <f>IF(Revenue[[#This Row],[2017
 Total Activity]]=0,"",Revenue[[#This Row],[2017
 YTD Activity
 Through March]]/Revenue[[#This Row],[2017
 Total Activity]])</f>
        <v/>
      </c>
      <c r="W10" s="4" t="s">
        <v>16</v>
      </c>
      <c r="X10" s="4" t="s">
        <v>16</v>
      </c>
    </row>
    <row r="11" spans="1:24" ht="11.1" customHeight="1" x14ac:dyDescent="0.2">
      <c r="A11" s="3" t="s">
        <v>17</v>
      </c>
      <c r="B11" s="3" t="s">
        <v>52</v>
      </c>
      <c r="C11" s="3" t="s">
        <v>53</v>
      </c>
      <c r="D11" s="3" t="s">
        <v>20</v>
      </c>
      <c r="E11" s="3" t="s">
        <v>21</v>
      </c>
      <c r="F11" s="3" t="s">
        <v>22</v>
      </c>
      <c r="G11" s="3" t="s">
        <v>23</v>
      </c>
      <c r="H11" s="3" t="s">
        <v>54</v>
      </c>
      <c r="I11" s="3" t="s">
        <v>1005</v>
      </c>
      <c r="J11" s="3" t="s">
        <v>1006</v>
      </c>
      <c r="K11" s="44">
        <f>Revenue[[#This Row],[2019
 Total Budget]]-Revenue[[#This Row],[Budget Adjustments]]</f>
        <v>-369557</v>
      </c>
      <c r="L11" s="42"/>
      <c r="M11" s="12">
        <v>-369557</v>
      </c>
      <c r="N11" s="12">
        <v>-92389.25</v>
      </c>
      <c r="O11" s="22">
        <f>IF(Revenue[[#This Row],[2019
 Total Budget]]=0,"",Revenue[[#This Row],[2019
 YTD Activity
 Through March]]/Revenue[[#This Row],[2019
 Total Budget]])</f>
        <v>0.25</v>
      </c>
      <c r="P11" s="12">
        <v>0</v>
      </c>
      <c r="Q11" s="12">
        <v>-345065</v>
      </c>
      <c r="R11" s="12">
        <v>-86266.25</v>
      </c>
      <c r="S11" s="22">
        <f>IF(Revenue[[#This Row],[2018
 Total Activity]]=0,"",Revenue[[#This Row],[2018
 YTD Activity
 Through March]]/Revenue[[#This Row],[2018
 Total Activity]])</f>
        <v>0.25</v>
      </c>
      <c r="T11" s="12">
        <v>-344240</v>
      </c>
      <c r="U11" s="12">
        <v>-86060</v>
      </c>
      <c r="V11" s="22">
        <f>IF(Revenue[[#This Row],[2017
 Total Activity]]=0,"",Revenue[[#This Row],[2017
 YTD Activity
 Through March]]/Revenue[[#This Row],[2017
 Total Activity]])</f>
        <v>0.25</v>
      </c>
      <c r="W11" s="4" t="s">
        <v>16</v>
      </c>
      <c r="X11" s="4" t="s">
        <v>16</v>
      </c>
    </row>
    <row r="12" spans="1:24" ht="11.1" customHeight="1" x14ac:dyDescent="0.2">
      <c r="A12" s="3" t="s">
        <v>17</v>
      </c>
      <c r="B12" s="3" t="s">
        <v>55</v>
      </c>
      <c r="C12" s="3" t="s">
        <v>56</v>
      </c>
      <c r="D12" s="3" t="s">
        <v>20</v>
      </c>
      <c r="E12" s="3" t="s">
        <v>21</v>
      </c>
      <c r="F12" s="3" t="s">
        <v>22</v>
      </c>
      <c r="G12" s="3" t="s">
        <v>23</v>
      </c>
      <c r="H12" s="3" t="s">
        <v>57</v>
      </c>
      <c r="I12" s="3" t="s">
        <v>1007</v>
      </c>
      <c r="J12" s="3" t="s">
        <v>1008</v>
      </c>
      <c r="K12" s="44">
        <f>Revenue[[#This Row],[2019
 Total Budget]]-Revenue[[#This Row],[Budget Adjustments]]</f>
        <v>-12500</v>
      </c>
      <c r="L12" s="42"/>
      <c r="M12" s="12">
        <v>-12500</v>
      </c>
      <c r="N12" s="12">
        <v>0</v>
      </c>
      <c r="O12" s="22">
        <f>IF(Revenue[[#This Row],[2019
 Total Budget]]=0,"",Revenue[[#This Row],[2019
 YTD Activity
 Through March]]/Revenue[[#This Row],[2019
 Total Budget]])</f>
        <v>0</v>
      </c>
      <c r="P12" s="12">
        <v>0</v>
      </c>
      <c r="Q12" s="12">
        <v>-14912</v>
      </c>
      <c r="R12" s="12">
        <v>-4244</v>
      </c>
      <c r="S12" s="22">
        <f>IF(Revenue[[#This Row],[2018
 Total Activity]]=0,"",Revenue[[#This Row],[2018
 YTD Activity
 Through March]]/Revenue[[#This Row],[2018
 Total Activity]])</f>
        <v>0.28460300429184548</v>
      </c>
      <c r="T12" s="12">
        <v>-12796</v>
      </c>
      <c r="U12" s="12">
        <v>-3284</v>
      </c>
      <c r="V12" s="22">
        <f>IF(Revenue[[#This Row],[2017
 Total Activity]]=0,"",Revenue[[#This Row],[2017
 YTD Activity
 Through March]]/Revenue[[#This Row],[2017
 Total Activity]])</f>
        <v>0.25664270084401375</v>
      </c>
      <c r="W12" s="4" t="s">
        <v>16</v>
      </c>
      <c r="X12" s="4" t="s">
        <v>16</v>
      </c>
    </row>
    <row r="13" spans="1:24" ht="11.1" customHeight="1" x14ac:dyDescent="0.2">
      <c r="A13" s="3" t="s">
        <v>17</v>
      </c>
      <c r="B13" s="3" t="s">
        <v>59</v>
      </c>
      <c r="C13" s="3" t="s">
        <v>60</v>
      </c>
      <c r="D13" s="3" t="s">
        <v>20</v>
      </c>
      <c r="E13" s="3" t="s">
        <v>21</v>
      </c>
      <c r="F13" s="3" t="s">
        <v>22</v>
      </c>
      <c r="G13" s="3" t="s">
        <v>23</v>
      </c>
      <c r="H13" s="3" t="s">
        <v>61</v>
      </c>
      <c r="I13" s="3" t="s">
        <v>1007</v>
      </c>
      <c r="J13" s="3" t="s">
        <v>1008</v>
      </c>
      <c r="K13" s="44">
        <f>Revenue[[#This Row],[2019
 Total Budget]]-Revenue[[#This Row],[Budget Adjustments]]</f>
        <v>-1000</v>
      </c>
      <c r="L13" s="42"/>
      <c r="M13" s="12">
        <v>-1000</v>
      </c>
      <c r="N13" s="12">
        <v>0</v>
      </c>
      <c r="O13" s="22">
        <f>IF(Revenue[[#This Row],[2019
 Total Budget]]=0,"",Revenue[[#This Row],[2019
 YTD Activity
 Through March]]/Revenue[[#This Row],[2019
 Total Budget]])</f>
        <v>0</v>
      </c>
      <c r="P13" s="12">
        <v>0</v>
      </c>
      <c r="Q13" s="12">
        <v>-9850.5400000000009</v>
      </c>
      <c r="R13" s="12">
        <v>0</v>
      </c>
      <c r="S13" s="22">
        <f>IF(Revenue[[#This Row],[2018
 Total Activity]]=0,"",Revenue[[#This Row],[2018
 YTD Activity
 Through March]]/Revenue[[#This Row],[2018
 Total Activity]])</f>
        <v>0</v>
      </c>
      <c r="T13" s="12">
        <v>0</v>
      </c>
      <c r="U13" s="12">
        <v>0</v>
      </c>
      <c r="V13" s="22" t="str">
        <f>IF(Revenue[[#This Row],[2017
 Total Activity]]=0,"",Revenue[[#This Row],[2017
 YTD Activity
 Through March]]/Revenue[[#This Row],[2017
 Total Activity]])</f>
        <v/>
      </c>
      <c r="W13" s="4" t="s">
        <v>16</v>
      </c>
      <c r="X13" s="4" t="s">
        <v>16</v>
      </c>
    </row>
    <row r="14" spans="1:24" ht="11.1" customHeight="1" x14ac:dyDescent="0.2">
      <c r="A14" s="3" t="s">
        <v>17</v>
      </c>
      <c r="B14" s="3" t="s">
        <v>62</v>
      </c>
      <c r="C14" s="3" t="s">
        <v>63</v>
      </c>
      <c r="D14" s="3" t="s">
        <v>20</v>
      </c>
      <c r="E14" s="3" t="s">
        <v>21</v>
      </c>
      <c r="F14" s="3" t="s">
        <v>22</v>
      </c>
      <c r="G14" s="3" t="s">
        <v>23</v>
      </c>
      <c r="H14" s="3" t="s">
        <v>64</v>
      </c>
      <c r="I14" s="3" t="s">
        <v>1007</v>
      </c>
      <c r="J14" s="3" t="s">
        <v>1008</v>
      </c>
      <c r="K14" s="44">
        <f>Revenue[[#This Row],[2019
 Total Budget]]-Revenue[[#This Row],[Budget Adjustments]]</f>
        <v>-3500</v>
      </c>
      <c r="L14" s="42"/>
      <c r="M14" s="12">
        <v>-3500</v>
      </c>
      <c r="N14" s="12">
        <v>0</v>
      </c>
      <c r="O14" s="22">
        <f>IF(Revenue[[#This Row],[2019
 Total Budget]]=0,"",Revenue[[#This Row],[2019
 YTD Activity
 Through March]]/Revenue[[#This Row],[2019
 Total Budget]])</f>
        <v>0</v>
      </c>
      <c r="P14" s="12">
        <v>0</v>
      </c>
      <c r="Q14" s="12">
        <v>-2835.33</v>
      </c>
      <c r="R14" s="12">
        <v>-768.35</v>
      </c>
      <c r="S14" s="22">
        <f>IF(Revenue[[#This Row],[2018
 Total Activity]]=0,"",Revenue[[#This Row],[2018
 YTD Activity
 Through March]]/Revenue[[#This Row],[2018
 Total Activity]])</f>
        <v>0.27099138371900272</v>
      </c>
      <c r="T14" s="12">
        <v>-3147.27</v>
      </c>
      <c r="U14" s="12">
        <v>-812.38</v>
      </c>
      <c r="V14" s="22">
        <f>IF(Revenue[[#This Row],[2017
 Total Activity]]=0,"",Revenue[[#This Row],[2017
 YTD Activity
 Through March]]/Revenue[[#This Row],[2017
 Total Activity]])</f>
        <v>0.25812211853447592</v>
      </c>
      <c r="W14" s="4" t="s">
        <v>16</v>
      </c>
      <c r="X14" s="4" t="s">
        <v>16</v>
      </c>
    </row>
    <row r="15" spans="1:24" ht="11.1" customHeight="1" x14ac:dyDescent="0.2">
      <c r="A15" s="3" t="s">
        <v>17</v>
      </c>
      <c r="B15" s="3" t="s">
        <v>65</v>
      </c>
      <c r="C15" s="3" t="s">
        <v>66</v>
      </c>
      <c r="D15" s="3" t="s">
        <v>20</v>
      </c>
      <c r="E15" s="3" t="s">
        <v>21</v>
      </c>
      <c r="F15" s="3" t="s">
        <v>22</v>
      </c>
      <c r="G15" s="3" t="s">
        <v>42</v>
      </c>
      <c r="H15" s="3" t="s">
        <v>37</v>
      </c>
      <c r="I15" s="3" t="s">
        <v>1000</v>
      </c>
      <c r="J15" s="3" t="s">
        <v>1001</v>
      </c>
      <c r="K15" s="44">
        <f>Revenue[[#This Row],[2019
 Total Budget]]-Revenue[[#This Row],[Budget Adjustments]]</f>
        <v>0</v>
      </c>
      <c r="L15" s="42"/>
      <c r="M15" s="12">
        <v>0</v>
      </c>
      <c r="N15" s="12">
        <v>0</v>
      </c>
      <c r="O15" s="22" t="str">
        <f>IF(Revenue[[#This Row],[2019
 Total Budget]]=0,"",Revenue[[#This Row],[2019
 YTD Activity
 Through March]]/Revenue[[#This Row],[2019
 Total Budget]])</f>
        <v/>
      </c>
      <c r="P15" s="12">
        <v>0</v>
      </c>
      <c r="Q15" s="12">
        <v>0</v>
      </c>
      <c r="R15" s="12">
        <v>0</v>
      </c>
      <c r="S15" s="22" t="str">
        <f>IF(Revenue[[#This Row],[2018
 Total Activity]]=0,"",Revenue[[#This Row],[2018
 YTD Activity
 Through March]]/Revenue[[#This Row],[2018
 Total Activity]])</f>
        <v/>
      </c>
      <c r="T15" s="12">
        <v>0</v>
      </c>
      <c r="U15" s="12">
        <v>0</v>
      </c>
      <c r="V15" s="22" t="str">
        <f>IF(Revenue[[#This Row],[2017
 Total Activity]]=0,"",Revenue[[#This Row],[2017
 YTD Activity
 Through March]]/Revenue[[#This Row],[2017
 Total Activity]])</f>
        <v/>
      </c>
      <c r="W15" s="4" t="s">
        <v>16</v>
      </c>
      <c r="X15" s="4" t="s">
        <v>16</v>
      </c>
    </row>
    <row r="16" spans="1:24" ht="11.1" customHeight="1" x14ac:dyDescent="0.2">
      <c r="A16" s="3" t="s">
        <v>17</v>
      </c>
      <c r="B16" s="3" t="s">
        <v>67</v>
      </c>
      <c r="C16" s="3" t="s">
        <v>68</v>
      </c>
      <c r="D16" s="3" t="s">
        <v>20</v>
      </c>
      <c r="E16" s="3" t="s">
        <v>21</v>
      </c>
      <c r="F16" s="3" t="s">
        <v>69</v>
      </c>
      <c r="G16" s="3" t="s">
        <v>25</v>
      </c>
      <c r="H16" s="3" t="s">
        <v>70</v>
      </c>
      <c r="I16" s="3" t="s">
        <v>998</v>
      </c>
      <c r="J16" s="3" t="s">
        <v>999</v>
      </c>
      <c r="K16" s="44">
        <f>Revenue[[#This Row],[2019
 Total Budget]]-Revenue[[#This Row],[Budget Adjustments]]</f>
        <v>-20000</v>
      </c>
      <c r="L16" s="42"/>
      <c r="M16" s="12">
        <v>-20000</v>
      </c>
      <c r="N16" s="12">
        <v>-3975</v>
      </c>
      <c r="O16" s="22">
        <f>IF(Revenue[[#This Row],[2019
 Total Budget]]=0,"",Revenue[[#This Row],[2019
 YTD Activity
 Through March]]/Revenue[[#This Row],[2019
 Total Budget]])</f>
        <v>0.19875000000000001</v>
      </c>
      <c r="P16" s="12">
        <v>0</v>
      </c>
      <c r="Q16" s="12">
        <v>-25900</v>
      </c>
      <c r="R16" s="12">
        <v>-6320</v>
      </c>
      <c r="S16" s="22">
        <f>IF(Revenue[[#This Row],[2018
 Total Activity]]=0,"",Revenue[[#This Row],[2018
 YTD Activity
 Through March]]/Revenue[[#This Row],[2018
 Total Activity]])</f>
        <v>0.24401544401544401</v>
      </c>
      <c r="T16" s="12">
        <v>-18430</v>
      </c>
      <c r="U16" s="12">
        <v>-2650</v>
      </c>
      <c r="V16" s="22">
        <f>IF(Revenue[[#This Row],[2017
 Total Activity]]=0,"",Revenue[[#This Row],[2017
 YTD Activity
 Through March]]/Revenue[[#This Row],[2017
 Total Activity]])</f>
        <v>0.14378730330982095</v>
      </c>
      <c r="W16" s="4" t="s">
        <v>16</v>
      </c>
      <c r="X16" s="4" t="s">
        <v>16</v>
      </c>
    </row>
    <row r="17" spans="1:24" ht="11.1" customHeight="1" x14ac:dyDescent="0.2">
      <c r="A17" s="3" t="s">
        <v>17</v>
      </c>
      <c r="B17" s="3" t="s">
        <v>71</v>
      </c>
      <c r="C17" s="3" t="s">
        <v>72</v>
      </c>
      <c r="D17" s="3" t="s">
        <v>20</v>
      </c>
      <c r="E17" s="3" t="s">
        <v>21</v>
      </c>
      <c r="F17" s="3" t="s">
        <v>69</v>
      </c>
      <c r="G17" s="3" t="s">
        <v>25</v>
      </c>
      <c r="H17" s="3" t="s">
        <v>73</v>
      </c>
      <c r="I17" s="3" t="s">
        <v>998</v>
      </c>
      <c r="J17" s="3" t="s">
        <v>999</v>
      </c>
      <c r="K17" s="44">
        <f>Revenue[[#This Row],[2019
 Total Budget]]-Revenue[[#This Row],[Budget Adjustments]]</f>
        <v>-12000</v>
      </c>
      <c r="L17" s="42"/>
      <c r="M17" s="12">
        <v>-12000</v>
      </c>
      <c r="N17" s="12">
        <v>-17160</v>
      </c>
      <c r="O17" s="22">
        <f>IF(Revenue[[#This Row],[2019
 Total Budget]]=0,"",Revenue[[#This Row],[2019
 YTD Activity
 Through March]]/Revenue[[#This Row],[2019
 Total Budget]])</f>
        <v>1.43</v>
      </c>
      <c r="P17" s="12">
        <v>0</v>
      </c>
      <c r="Q17" s="12">
        <v>-16043.1</v>
      </c>
      <c r="R17" s="12">
        <v>-6760</v>
      </c>
      <c r="S17" s="22">
        <f>IF(Revenue[[#This Row],[2018
 Total Activity]]=0,"",Revenue[[#This Row],[2018
 YTD Activity
 Through March]]/Revenue[[#This Row],[2018
 Total Activity]])</f>
        <v>0.42136494817086473</v>
      </c>
      <c r="T17" s="12">
        <v>-8137.38</v>
      </c>
      <c r="U17" s="12">
        <v>-1641.69</v>
      </c>
      <c r="V17" s="22">
        <f>IF(Revenue[[#This Row],[2017
 Total Activity]]=0,"",Revenue[[#This Row],[2017
 YTD Activity
 Through March]]/Revenue[[#This Row],[2017
 Total Activity]])</f>
        <v>0.20174675386918148</v>
      </c>
      <c r="W17" s="4" t="s">
        <v>16</v>
      </c>
      <c r="X17" s="4" t="s">
        <v>16</v>
      </c>
    </row>
    <row r="18" spans="1:24" ht="11.1" customHeight="1" x14ac:dyDescent="0.2">
      <c r="A18" s="3" t="s">
        <v>17</v>
      </c>
      <c r="B18" s="3" t="s">
        <v>74</v>
      </c>
      <c r="C18" s="3" t="s">
        <v>75</v>
      </c>
      <c r="D18" s="3" t="s">
        <v>20</v>
      </c>
      <c r="E18" s="3" t="s">
        <v>21</v>
      </c>
      <c r="F18" s="3" t="s">
        <v>69</v>
      </c>
      <c r="G18" s="3" t="s">
        <v>25</v>
      </c>
      <c r="H18" s="3" t="s">
        <v>76</v>
      </c>
      <c r="I18" s="3" t="s">
        <v>1002</v>
      </c>
      <c r="J18" s="3" t="s">
        <v>1003</v>
      </c>
      <c r="K18" s="44">
        <f>Revenue[[#This Row],[2019
 Total Budget]]-Revenue[[#This Row],[Budget Adjustments]]</f>
        <v>-100000</v>
      </c>
      <c r="L18" s="42"/>
      <c r="M18" s="12">
        <v>-100000</v>
      </c>
      <c r="N18" s="12">
        <v>-25290.45</v>
      </c>
      <c r="O18" s="22">
        <f>IF(Revenue[[#This Row],[2019
 Total Budget]]=0,"",Revenue[[#This Row],[2019
 YTD Activity
 Through March]]/Revenue[[#This Row],[2019
 Total Budget]])</f>
        <v>0.25290450000000003</v>
      </c>
      <c r="P18" s="12">
        <v>0</v>
      </c>
      <c r="Q18" s="12">
        <v>-58530.5</v>
      </c>
      <c r="R18" s="12">
        <v>-10139</v>
      </c>
      <c r="S18" s="22">
        <f>IF(Revenue[[#This Row],[2018
 Total Activity]]=0,"",Revenue[[#This Row],[2018
 YTD Activity
 Through March]]/Revenue[[#This Row],[2018
 Total Activity]])</f>
        <v>0.17322592494511407</v>
      </c>
      <c r="T18" s="12">
        <v>-99566.7</v>
      </c>
      <c r="U18" s="12">
        <v>-11410.4</v>
      </c>
      <c r="V18" s="22">
        <f>IF(Revenue[[#This Row],[2017
 Total Activity]]=0,"",Revenue[[#This Row],[2017
 YTD Activity
 Through March]]/Revenue[[#This Row],[2017
 Total Activity]])</f>
        <v>0.11460056424487304</v>
      </c>
      <c r="W18" s="4" t="s">
        <v>16</v>
      </c>
      <c r="X18" s="4" t="s">
        <v>16</v>
      </c>
    </row>
    <row r="19" spans="1:24" ht="11.1" customHeight="1" x14ac:dyDescent="0.2">
      <c r="A19" s="3" t="s">
        <v>17</v>
      </c>
      <c r="B19" s="3" t="s">
        <v>77</v>
      </c>
      <c r="C19" s="3" t="s">
        <v>78</v>
      </c>
      <c r="D19" s="3" t="s">
        <v>20</v>
      </c>
      <c r="E19" s="3" t="s">
        <v>21</v>
      </c>
      <c r="F19" s="3" t="s">
        <v>69</v>
      </c>
      <c r="G19" s="3" t="s">
        <v>25</v>
      </c>
      <c r="H19" s="3" t="s">
        <v>76</v>
      </c>
      <c r="I19" s="3" t="s">
        <v>1002</v>
      </c>
      <c r="J19" s="3" t="s">
        <v>1009</v>
      </c>
      <c r="K19" s="44">
        <f>Revenue[[#This Row],[2019
 Total Budget]]-Revenue[[#This Row],[Budget Adjustments]]</f>
        <v>0</v>
      </c>
      <c r="L19" s="42">
        <v>-56592.5</v>
      </c>
      <c r="M19" s="12">
        <v>-56592.5</v>
      </c>
      <c r="N19" s="12">
        <v>-36472</v>
      </c>
      <c r="O19" s="22">
        <f>IF(Revenue[[#This Row],[2019
 Total Budget]]=0,"",Revenue[[#This Row],[2019
 YTD Activity
 Through March]]/Revenue[[#This Row],[2019
 Total Budget]])</f>
        <v>0.64446702301541725</v>
      </c>
      <c r="P19" s="12">
        <v>0</v>
      </c>
      <c r="Q19" s="12">
        <v>-40404.25</v>
      </c>
      <c r="R19" s="12">
        <v>-3667</v>
      </c>
      <c r="S19" s="22">
        <f>IF(Revenue[[#This Row],[2018
 Total Activity]]=0,"",Revenue[[#This Row],[2018
 YTD Activity
 Through March]]/Revenue[[#This Row],[2018
 Total Activity]])</f>
        <v>9.0757779194020435E-2</v>
      </c>
      <c r="T19" s="12">
        <v>-4055</v>
      </c>
      <c r="U19" s="12">
        <v>0</v>
      </c>
      <c r="V19" s="22">
        <f>IF(Revenue[[#This Row],[2017
 Total Activity]]=0,"",Revenue[[#This Row],[2017
 YTD Activity
 Through March]]/Revenue[[#This Row],[2017
 Total Activity]])</f>
        <v>0</v>
      </c>
      <c r="W19" s="4" t="s">
        <v>16</v>
      </c>
      <c r="X19" s="4" t="s">
        <v>16</v>
      </c>
    </row>
    <row r="20" spans="1:24" ht="11.1" customHeight="1" x14ac:dyDescent="0.2">
      <c r="A20" s="3" t="s">
        <v>17</v>
      </c>
      <c r="B20" s="3" t="s">
        <v>79</v>
      </c>
      <c r="C20" s="3" t="s">
        <v>80</v>
      </c>
      <c r="D20" s="3" t="s">
        <v>20</v>
      </c>
      <c r="E20" s="3" t="s">
        <v>21</v>
      </c>
      <c r="F20" s="3" t="s">
        <v>69</v>
      </c>
      <c r="G20" s="3" t="s">
        <v>38</v>
      </c>
      <c r="H20" s="3" t="s">
        <v>81</v>
      </c>
      <c r="I20" s="3" t="s">
        <v>998</v>
      </c>
      <c r="J20" s="3" t="s">
        <v>999</v>
      </c>
      <c r="K20" s="44">
        <f>Revenue[[#This Row],[2019
 Total Budget]]-Revenue[[#This Row],[Budget Adjustments]]</f>
        <v>-10000</v>
      </c>
      <c r="L20" s="42"/>
      <c r="M20" s="12">
        <v>-10000</v>
      </c>
      <c r="N20" s="12">
        <v>-1824</v>
      </c>
      <c r="O20" s="22">
        <f>IF(Revenue[[#This Row],[2019
 Total Budget]]=0,"",Revenue[[#This Row],[2019
 YTD Activity
 Through March]]/Revenue[[#This Row],[2019
 Total Budget]])</f>
        <v>0.18240000000000001</v>
      </c>
      <c r="P20" s="12">
        <v>0</v>
      </c>
      <c r="Q20" s="12">
        <v>-5902.5</v>
      </c>
      <c r="R20" s="12">
        <v>-2793.25</v>
      </c>
      <c r="S20" s="22">
        <f>IF(Revenue[[#This Row],[2018
 Total Activity]]=0,"",Revenue[[#This Row],[2018
 YTD Activity
 Through March]]/Revenue[[#This Row],[2018
 Total Activity]])</f>
        <v>0.47323168149089367</v>
      </c>
      <c r="T20" s="12">
        <v>-6667</v>
      </c>
      <c r="U20" s="12">
        <v>-4175.25</v>
      </c>
      <c r="V20" s="22">
        <f>IF(Revenue[[#This Row],[2017
 Total Activity]]=0,"",Revenue[[#This Row],[2017
 YTD Activity
 Through March]]/Revenue[[#This Row],[2017
 Total Activity]])</f>
        <v>0.62625618719064047</v>
      </c>
      <c r="W20" s="4" t="s">
        <v>16</v>
      </c>
      <c r="X20" s="4" t="s">
        <v>16</v>
      </c>
    </row>
    <row r="21" spans="1:24" ht="11.1" customHeight="1" x14ac:dyDescent="0.2">
      <c r="A21" s="3" t="s">
        <v>17</v>
      </c>
      <c r="B21" s="3" t="s">
        <v>82</v>
      </c>
      <c r="C21" s="3" t="s">
        <v>83</v>
      </c>
      <c r="D21" s="3" t="s">
        <v>20</v>
      </c>
      <c r="E21" s="3" t="s">
        <v>21</v>
      </c>
      <c r="F21" s="3" t="s">
        <v>69</v>
      </c>
      <c r="G21" s="3" t="s">
        <v>38</v>
      </c>
      <c r="H21" s="3" t="s">
        <v>84</v>
      </c>
      <c r="I21" s="3" t="s">
        <v>1000</v>
      </c>
      <c r="J21" s="3" t="s">
        <v>1001</v>
      </c>
      <c r="K21" s="44">
        <f>Revenue[[#This Row],[2019
 Total Budget]]-Revenue[[#This Row],[Budget Adjustments]]</f>
        <v>-101000</v>
      </c>
      <c r="L21" s="42"/>
      <c r="M21" s="12">
        <v>-101000</v>
      </c>
      <c r="N21" s="12">
        <v>0</v>
      </c>
      <c r="O21" s="22">
        <f>IF(Revenue[[#This Row],[2019
 Total Budget]]=0,"",Revenue[[#This Row],[2019
 YTD Activity
 Through March]]/Revenue[[#This Row],[2019
 Total Budget]])</f>
        <v>0</v>
      </c>
      <c r="P21" s="12">
        <v>0</v>
      </c>
      <c r="Q21" s="12">
        <v>-63991.83</v>
      </c>
      <c r="R21" s="12">
        <v>-18509.79</v>
      </c>
      <c r="S21" s="22">
        <f>IF(Revenue[[#This Row],[2018
 Total Activity]]=0,"",Revenue[[#This Row],[2018
 YTD Activity
 Through March]]/Revenue[[#This Row],[2018
 Total Activity]])</f>
        <v>0.28925239362587379</v>
      </c>
      <c r="T21" s="12">
        <v>-65947.240000000005</v>
      </c>
      <c r="U21" s="12">
        <v>-18986.939999999999</v>
      </c>
      <c r="V21" s="22">
        <f>IF(Revenue[[#This Row],[2017
 Total Activity]]=0,"",Revenue[[#This Row],[2017
 YTD Activity
 Through March]]/Revenue[[#This Row],[2017
 Total Activity]])</f>
        <v>0.28791106345011552</v>
      </c>
      <c r="W21" s="4" t="s">
        <v>16</v>
      </c>
      <c r="X21" s="4" t="s">
        <v>16</v>
      </c>
    </row>
    <row r="22" spans="1:24" ht="11.1" customHeight="1" x14ac:dyDescent="0.2">
      <c r="A22" s="3" t="s">
        <v>17</v>
      </c>
      <c r="B22" s="3" t="s">
        <v>85</v>
      </c>
      <c r="C22" s="3" t="s">
        <v>86</v>
      </c>
      <c r="D22" s="3" t="s">
        <v>20</v>
      </c>
      <c r="E22" s="3" t="s">
        <v>21</v>
      </c>
      <c r="F22" s="3" t="s">
        <v>69</v>
      </c>
      <c r="G22" s="3" t="s">
        <v>38</v>
      </c>
      <c r="H22" s="3" t="s">
        <v>87</v>
      </c>
      <c r="I22" s="3" t="s">
        <v>1000</v>
      </c>
      <c r="J22" s="3" t="s">
        <v>1001</v>
      </c>
      <c r="K22" s="44">
        <f>Revenue[[#This Row],[2019
 Total Budget]]-Revenue[[#This Row],[Budget Adjustments]]</f>
        <v>-7000</v>
      </c>
      <c r="L22" s="42"/>
      <c r="M22" s="12">
        <v>-7000</v>
      </c>
      <c r="N22" s="12">
        <v>0</v>
      </c>
      <c r="O22" s="22">
        <f>IF(Revenue[[#This Row],[2019
 Total Budget]]=0,"",Revenue[[#This Row],[2019
 YTD Activity
 Through March]]/Revenue[[#This Row],[2019
 Total Budget]])</f>
        <v>0</v>
      </c>
      <c r="P22" s="12">
        <v>0</v>
      </c>
      <c r="Q22" s="12">
        <v>-7755.17</v>
      </c>
      <c r="R22" s="12">
        <v>0</v>
      </c>
      <c r="S22" s="22">
        <f>IF(Revenue[[#This Row],[2018
 Total Activity]]=0,"",Revenue[[#This Row],[2018
 YTD Activity
 Through March]]/Revenue[[#This Row],[2018
 Total Activity]])</f>
        <v>0</v>
      </c>
      <c r="T22" s="12">
        <v>-9522.7099999999991</v>
      </c>
      <c r="U22" s="12">
        <v>-1115.48</v>
      </c>
      <c r="V22" s="22">
        <f>IF(Revenue[[#This Row],[2017
 Total Activity]]=0,"",Revenue[[#This Row],[2017
 YTD Activity
 Through March]]/Revenue[[#This Row],[2017
 Total Activity]])</f>
        <v>0.11713892368873988</v>
      </c>
      <c r="W22" s="4" t="s">
        <v>16</v>
      </c>
      <c r="X22" s="4" t="s">
        <v>16</v>
      </c>
    </row>
    <row r="23" spans="1:24" ht="11.1" customHeight="1" x14ac:dyDescent="0.2">
      <c r="A23" s="3" t="s">
        <v>17</v>
      </c>
      <c r="B23" s="3" t="s">
        <v>88</v>
      </c>
      <c r="C23" s="3" t="s">
        <v>89</v>
      </c>
      <c r="D23" s="3" t="s">
        <v>20</v>
      </c>
      <c r="E23" s="3" t="s">
        <v>21</v>
      </c>
      <c r="F23" s="3" t="s">
        <v>69</v>
      </c>
      <c r="G23" s="3" t="s">
        <v>38</v>
      </c>
      <c r="H23" s="3" t="s">
        <v>90</v>
      </c>
      <c r="I23" s="3" t="s">
        <v>1010</v>
      </c>
      <c r="J23" s="3" t="s">
        <v>1011</v>
      </c>
      <c r="K23" s="44">
        <f>Revenue[[#This Row],[2019
 Total Budget]]-Revenue[[#This Row],[Budget Adjustments]]</f>
        <v>-30000</v>
      </c>
      <c r="L23" s="42"/>
      <c r="M23" s="12">
        <v>-30000</v>
      </c>
      <c r="N23" s="12">
        <v>-11155</v>
      </c>
      <c r="O23" s="22">
        <f>IF(Revenue[[#This Row],[2019
 Total Budget]]=0,"",Revenue[[#This Row],[2019
 YTD Activity
 Through March]]/Revenue[[#This Row],[2019
 Total Budget]])</f>
        <v>0.37183333333333335</v>
      </c>
      <c r="P23" s="12">
        <v>0</v>
      </c>
      <c r="Q23" s="12">
        <v>-35298.68</v>
      </c>
      <c r="R23" s="12">
        <v>-11660</v>
      </c>
      <c r="S23" s="22">
        <f>IF(Revenue[[#This Row],[2018
 Total Activity]]=0,"",Revenue[[#This Row],[2018
 YTD Activity
 Through March]]/Revenue[[#This Row],[2018
 Total Activity]])</f>
        <v>0.3303239667885598</v>
      </c>
      <c r="T23" s="12">
        <v>-26817</v>
      </c>
      <c r="U23" s="12">
        <v>-3900</v>
      </c>
      <c r="V23" s="22">
        <f>IF(Revenue[[#This Row],[2017
 Total Activity]]=0,"",Revenue[[#This Row],[2017
 YTD Activity
 Through March]]/Revenue[[#This Row],[2017
 Total Activity]])</f>
        <v>0.14543013759928403</v>
      </c>
      <c r="W23" s="4" t="s">
        <v>16</v>
      </c>
      <c r="X23" s="4" t="s">
        <v>16</v>
      </c>
    </row>
    <row r="24" spans="1:24" ht="11.1" customHeight="1" x14ac:dyDescent="0.2">
      <c r="A24" s="3" t="s">
        <v>17</v>
      </c>
      <c r="B24" s="3" t="s">
        <v>91</v>
      </c>
      <c r="C24" s="3" t="s">
        <v>92</v>
      </c>
      <c r="D24" s="3" t="s">
        <v>20</v>
      </c>
      <c r="E24" s="3" t="s">
        <v>21</v>
      </c>
      <c r="F24" s="3" t="s">
        <v>69</v>
      </c>
      <c r="G24" s="3" t="s">
        <v>38</v>
      </c>
      <c r="H24" s="3" t="s">
        <v>93</v>
      </c>
      <c r="I24" s="3" t="s">
        <v>1010</v>
      </c>
      <c r="J24" s="3" t="s">
        <v>1011</v>
      </c>
      <c r="K24" s="44">
        <f>Revenue[[#This Row],[2019
 Total Budget]]-Revenue[[#This Row],[Budget Adjustments]]</f>
        <v>-160000</v>
      </c>
      <c r="L24" s="42"/>
      <c r="M24" s="12">
        <v>-160000</v>
      </c>
      <c r="N24" s="12">
        <v>-51246</v>
      </c>
      <c r="O24" s="22">
        <f>IF(Revenue[[#This Row],[2019
 Total Budget]]=0,"",Revenue[[#This Row],[2019
 YTD Activity
 Through March]]/Revenue[[#This Row],[2019
 Total Budget]])</f>
        <v>0.3202875</v>
      </c>
      <c r="P24" s="12">
        <v>0</v>
      </c>
      <c r="Q24" s="12">
        <v>-179273</v>
      </c>
      <c r="R24" s="12">
        <v>-26599</v>
      </c>
      <c r="S24" s="22">
        <f>IF(Revenue[[#This Row],[2018
 Total Activity]]=0,"",Revenue[[#This Row],[2018
 YTD Activity
 Through March]]/Revenue[[#This Row],[2018
 Total Activity]])</f>
        <v>0.14837147813669654</v>
      </c>
      <c r="T24" s="12">
        <v>-169485</v>
      </c>
      <c r="U24" s="12">
        <v>-17532</v>
      </c>
      <c r="V24" s="22">
        <f>IF(Revenue[[#This Row],[2017
 Total Activity]]=0,"",Revenue[[#This Row],[2017
 YTD Activity
 Through March]]/Revenue[[#This Row],[2017
 Total Activity]])</f>
        <v>0.10344278254712806</v>
      </c>
      <c r="W24" s="4" t="s">
        <v>16</v>
      </c>
      <c r="X24" s="4" t="s">
        <v>16</v>
      </c>
    </row>
    <row r="25" spans="1:24" ht="11.1" customHeight="1" x14ac:dyDescent="0.2">
      <c r="A25" s="3" t="s">
        <v>17</v>
      </c>
      <c r="B25" s="3" t="s">
        <v>94</v>
      </c>
      <c r="C25" s="3" t="s">
        <v>95</v>
      </c>
      <c r="D25" s="3" t="s">
        <v>20</v>
      </c>
      <c r="E25" s="3" t="s">
        <v>21</v>
      </c>
      <c r="F25" s="3" t="s">
        <v>69</v>
      </c>
      <c r="G25" s="3" t="s">
        <v>38</v>
      </c>
      <c r="H25" s="3" t="s">
        <v>96</v>
      </c>
      <c r="I25" s="3" t="s">
        <v>1010</v>
      </c>
      <c r="J25" s="3" t="s">
        <v>1011</v>
      </c>
      <c r="K25" s="44">
        <f>Revenue[[#This Row],[2019
 Total Budget]]-Revenue[[#This Row],[Budget Adjustments]]</f>
        <v>-1900</v>
      </c>
      <c r="L25" s="42"/>
      <c r="M25" s="12">
        <v>-1900</v>
      </c>
      <c r="N25" s="12">
        <v>-1613</v>
      </c>
      <c r="O25" s="22">
        <f>IF(Revenue[[#This Row],[2019
 Total Budget]]=0,"",Revenue[[#This Row],[2019
 YTD Activity
 Through March]]/Revenue[[#This Row],[2019
 Total Budget]])</f>
        <v>0.84894736842105267</v>
      </c>
      <c r="P25" s="12">
        <v>0</v>
      </c>
      <c r="Q25" s="12">
        <v>-3561.38</v>
      </c>
      <c r="R25" s="12">
        <v>-1239.46</v>
      </c>
      <c r="S25" s="22">
        <f>IF(Revenue[[#This Row],[2018
 Total Activity]]=0,"",Revenue[[#This Row],[2018
 YTD Activity
 Through March]]/Revenue[[#This Row],[2018
 Total Activity]])</f>
        <v>0.34802801161347569</v>
      </c>
      <c r="T25" s="12">
        <v>-2369.33</v>
      </c>
      <c r="U25" s="12">
        <v>0</v>
      </c>
      <c r="V25" s="22">
        <f>IF(Revenue[[#This Row],[2017
 Total Activity]]=0,"",Revenue[[#This Row],[2017
 YTD Activity
 Through March]]/Revenue[[#This Row],[2017
 Total Activity]])</f>
        <v>0</v>
      </c>
      <c r="W25" s="4" t="s">
        <v>16</v>
      </c>
      <c r="X25" s="4" t="s">
        <v>16</v>
      </c>
    </row>
    <row r="26" spans="1:24" ht="11.1" customHeight="1" x14ac:dyDescent="0.2">
      <c r="A26" s="3" t="s">
        <v>17</v>
      </c>
      <c r="B26" s="3" t="s">
        <v>97</v>
      </c>
      <c r="C26" s="3" t="s">
        <v>98</v>
      </c>
      <c r="D26" s="3" t="s">
        <v>20</v>
      </c>
      <c r="E26" s="3" t="s">
        <v>21</v>
      </c>
      <c r="F26" s="3" t="s">
        <v>69</v>
      </c>
      <c r="G26" s="3" t="s">
        <v>38</v>
      </c>
      <c r="H26" s="3" t="s">
        <v>99</v>
      </c>
      <c r="I26" s="3" t="s">
        <v>1010</v>
      </c>
      <c r="J26" s="3" t="s">
        <v>1011</v>
      </c>
      <c r="K26" s="44">
        <f>Revenue[[#This Row],[2019
 Total Budget]]-Revenue[[#This Row],[Budget Adjustments]]</f>
        <v>0</v>
      </c>
      <c r="L26" s="42"/>
      <c r="M26" s="12">
        <v>0</v>
      </c>
      <c r="N26" s="12">
        <v>0</v>
      </c>
      <c r="O26" s="22" t="str">
        <f>IF(Revenue[[#This Row],[2019
 Total Budget]]=0,"",Revenue[[#This Row],[2019
 YTD Activity
 Through March]]/Revenue[[#This Row],[2019
 Total Budget]])</f>
        <v/>
      </c>
      <c r="P26" s="12">
        <v>0</v>
      </c>
      <c r="Q26" s="12">
        <v>-409.26</v>
      </c>
      <c r="R26" s="12">
        <v>-409.26</v>
      </c>
      <c r="S26" s="22">
        <f>IF(Revenue[[#This Row],[2018
 Total Activity]]=0,"",Revenue[[#This Row],[2018
 YTD Activity
 Through March]]/Revenue[[#This Row],[2018
 Total Activity]])</f>
        <v>1</v>
      </c>
      <c r="T26" s="12">
        <v>0</v>
      </c>
      <c r="U26" s="12">
        <v>0</v>
      </c>
      <c r="V26" s="22" t="str">
        <f>IF(Revenue[[#This Row],[2017
 Total Activity]]=0,"",Revenue[[#This Row],[2017
 YTD Activity
 Through March]]/Revenue[[#This Row],[2017
 Total Activity]])</f>
        <v/>
      </c>
      <c r="W26" s="4" t="s">
        <v>16</v>
      </c>
      <c r="X26" s="4" t="s">
        <v>16</v>
      </c>
    </row>
    <row r="27" spans="1:24" ht="11.1" customHeight="1" x14ac:dyDescent="0.2">
      <c r="A27" s="3" t="s">
        <v>17</v>
      </c>
      <c r="B27" s="3" t="s">
        <v>100</v>
      </c>
      <c r="C27" s="3" t="s">
        <v>101</v>
      </c>
      <c r="D27" s="3" t="s">
        <v>20</v>
      </c>
      <c r="E27" s="3" t="s">
        <v>21</v>
      </c>
      <c r="F27" s="3" t="s">
        <v>69</v>
      </c>
      <c r="G27" s="3" t="s">
        <v>38</v>
      </c>
      <c r="H27" s="3" t="s">
        <v>51</v>
      </c>
      <c r="I27" s="16" t="s">
        <v>1518</v>
      </c>
      <c r="J27" s="3" t="s">
        <v>1004</v>
      </c>
      <c r="K27" s="44">
        <f>Revenue[[#This Row],[2019
 Total Budget]]-Revenue[[#This Row],[Budget Adjustments]]</f>
        <v>0</v>
      </c>
      <c r="L27" s="42"/>
      <c r="M27" s="12">
        <v>0</v>
      </c>
      <c r="N27" s="12">
        <v>0</v>
      </c>
      <c r="O27" s="22" t="str">
        <f>IF(Revenue[[#This Row],[2019
 Total Budget]]=0,"",Revenue[[#This Row],[2019
 YTD Activity
 Through March]]/Revenue[[#This Row],[2019
 Total Budget]])</f>
        <v/>
      </c>
      <c r="P27" s="12">
        <v>0</v>
      </c>
      <c r="Q27" s="12">
        <v>-45</v>
      </c>
      <c r="R27" s="12">
        <v>0</v>
      </c>
      <c r="S27" s="22">
        <f>IF(Revenue[[#This Row],[2018
 Total Activity]]=0,"",Revenue[[#This Row],[2018
 YTD Activity
 Through March]]/Revenue[[#This Row],[2018
 Total Activity]])</f>
        <v>0</v>
      </c>
      <c r="T27" s="12">
        <v>-615</v>
      </c>
      <c r="U27" s="12">
        <v>0</v>
      </c>
      <c r="V27" s="22">
        <f>IF(Revenue[[#This Row],[2017
 Total Activity]]=0,"",Revenue[[#This Row],[2017
 YTD Activity
 Through March]]/Revenue[[#This Row],[2017
 Total Activity]])</f>
        <v>0</v>
      </c>
      <c r="W27" s="4" t="s">
        <v>16</v>
      </c>
      <c r="X27" s="4" t="s">
        <v>16</v>
      </c>
    </row>
    <row r="28" spans="1:24" ht="11.1" customHeight="1" x14ac:dyDescent="0.2">
      <c r="A28" s="3" t="s">
        <v>17</v>
      </c>
      <c r="B28" s="3" t="s">
        <v>102</v>
      </c>
      <c r="C28" s="3" t="s">
        <v>103</v>
      </c>
      <c r="D28" s="3" t="s">
        <v>20</v>
      </c>
      <c r="E28" s="3" t="s">
        <v>21</v>
      </c>
      <c r="F28" s="3" t="s">
        <v>69</v>
      </c>
      <c r="G28" s="3" t="s">
        <v>38</v>
      </c>
      <c r="H28" s="3" t="s">
        <v>104</v>
      </c>
      <c r="I28" s="16" t="s">
        <v>1518</v>
      </c>
      <c r="J28" s="3" t="s">
        <v>1004</v>
      </c>
      <c r="K28" s="44">
        <f>Revenue[[#This Row],[2019
 Total Budget]]-Revenue[[#This Row],[Budget Adjustments]]</f>
        <v>-2000</v>
      </c>
      <c r="L28" s="42"/>
      <c r="M28" s="12">
        <v>-2000</v>
      </c>
      <c r="N28" s="12">
        <v>0</v>
      </c>
      <c r="O28" s="22">
        <f>IF(Revenue[[#This Row],[2019
 Total Budget]]=0,"",Revenue[[#This Row],[2019
 YTD Activity
 Through March]]/Revenue[[#This Row],[2019
 Total Budget]])</f>
        <v>0</v>
      </c>
      <c r="P28" s="12">
        <v>0</v>
      </c>
      <c r="Q28" s="12">
        <v>-2081.2199999999998</v>
      </c>
      <c r="R28" s="12">
        <v>-2081.2199999999998</v>
      </c>
      <c r="S28" s="22">
        <f>IF(Revenue[[#This Row],[2018
 Total Activity]]=0,"",Revenue[[#This Row],[2018
 YTD Activity
 Through March]]/Revenue[[#This Row],[2018
 Total Activity]])</f>
        <v>1</v>
      </c>
      <c r="T28" s="12">
        <v>-7060.7</v>
      </c>
      <c r="U28" s="12">
        <v>-2125.48</v>
      </c>
      <c r="V28" s="22">
        <f>IF(Revenue[[#This Row],[2017
 Total Activity]]=0,"",Revenue[[#This Row],[2017
 YTD Activity
 Through March]]/Revenue[[#This Row],[2017
 Total Activity]])</f>
        <v>0.30102964295324824</v>
      </c>
      <c r="W28" s="4" t="s">
        <v>16</v>
      </c>
      <c r="X28" s="4" t="s">
        <v>16</v>
      </c>
    </row>
    <row r="29" spans="1:24" ht="11.1" customHeight="1" x14ac:dyDescent="0.2">
      <c r="A29" s="3" t="s">
        <v>17</v>
      </c>
      <c r="B29" s="3" t="s">
        <v>105</v>
      </c>
      <c r="C29" s="3" t="s">
        <v>106</v>
      </c>
      <c r="D29" s="3" t="s">
        <v>20</v>
      </c>
      <c r="E29" s="3" t="s">
        <v>21</v>
      </c>
      <c r="F29" s="3" t="s">
        <v>69</v>
      </c>
      <c r="G29" s="3" t="s">
        <v>38</v>
      </c>
      <c r="H29" s="3" t="s">
        <v>107</v>
      </c>
      <c r="I29" s="3" t="s">
        <v>1007</v>
      </c>
      <c r="J29" s="3" t="s">
        <v>1008</v>
      </c>
      <c r="K29" s="44">
        <f>Revenue[[#This Row],[2019
 Total Budget]]-Revenue[[#This Row],[Budget Adjustments]]</f>
        <v>-6800</v>
      </c>
      <c r="L29" s="42"/>
      <c r="M29" s="12">
        <v>-6800</v>
      </c>
      <c r="N29" s="12">
        <v>0</v>
      </c>
      <c r="O29" s="22">
        <f>IF(Revenue[[#This Row],[2019
 Total Budget]]=0,"",Revenue[[#This Row],[2019
 YTD Activity
 Through March]]/Revenue[[#This Row],[2019
 Total Budget]])</f>
        <v>0</v>
      </c>
      <c r="P29" s="12">
        <v>0</v>
      </c>
      <c r="Q29" s="12">
        <v>-5626.78</v>
      </c>
      <c r="R29" s="12">
        <v>0</v>
      </c>
      <c r="S29" s="22">
        <f>IF(Revenue[[#This Row],[2018
 Total Activity]]=0,"",Revenue[[#This Row],[2018
 YTD Activity
 Through March]]/Revenue[[#This Row],[2018
 Total Activity]])</f>
        <v>0</v>
      </c>
      <c r="T29" s="12">
        <v>-12719.04</v>
      </c>
      <c r="U29" s="12">
        <v>0</v>
      </c>
      <c r="V29" s="22">
        <f>IF(Revenue[[#This Row],[2017
 Total Activity]]=0,"",Revenue[[#This Row],[2017
 YTD Activity
 Through March]]/Revenue[[#This Row],[2017
 Total Activity]])</f>
        <v>0</v>
      </c>
      <c r="W29" s="4" t="s">
        <v>16</v>
      </c>
      <c r="X29" s="4" t="s">
        <v>16</v>
      </c>
    </row>
    <row r="30" spans="1:24" ht="11.1" customHeight="1" x14ac:dyDescent="0.2">
      <c r="A30" s="3" t="s">
        <v>17</v>
      </c>
      <c r="B30" s="3" t="s">
        <v>108</v>
      </c>
      <c r="C30" s="3" t="s">
        <v>109</v>
      </c>
      <c r="D30" s="3" t="s">
        <v>20</v>
      </c>
      <c r="E30" s="3" t="s">
        <v>21</v>
      </c>
      <c r="F30" s="3" t="s">
        <v>69</v>
      </c>
      <c r="G30" s="3" t="s">
        <v>38</v>
      </c>
      <c r="H30" s="3" t="s">
        <v>110</v>
      </c>
      <c r="I30" s="3" t="s">
        <v>1012</v>
      </c>
      <c r="J30" s="3" t="s">
        <v>1013</v>
      </c>
      <c r="K30" s="44">
        <f>Revenue[[#This Row],[2019
 Total Budget]]-Revenue[[#This Row],[Budget Adjustments]]</f>
        <v>0</v>
      </c>
      <c r="L30" s="42"/>
      <c r="M30" s="12">
        <v>0</v>
      </c>
      <c r="N30" s="12">
        <v>0</v>
      </c>
      <c r="O30" s="22" t="str">
        <f>IF(Revenue[[#This Row],[2019
 Total Budget]]=0,"",Revenue[[#This Row],[2019
 YTD Activity
 Through March]]/Revenue[[#This Row],[2019
 Total Budget]])</f>
        <v/>
      </c>
      <c r="P30" s="12">
        <v>0</v>
      </c>
      <c r="Q30" s="12">
        <v>-2712.5</v>
      </c>
      <c r="R30" s="12">
        <v>0</v>
      </c>
      <c r="S30" s="22">
        <f>IF(Revenue[[#This Row],[2018
 Total Activity]]=0,"",Revenue[[#This Row],[2018
 YTD Activity
 Through March]]/Revenue[[#This Row],[2018
 Total Activity]])</f>
        <v>0</v>
      </c>
      <c r="T30" s="12">
        <v>-4268.6400000000003</v>
      </c>
      <c r="U30" s="12">
        <v>0</v>
      </c>
      <c r="V30" s="22">
        <f>IF(Revenue[[#This Row],[2017
 Total Activity]]=0,"",Revenue[[#This Row],[2017
 YTD Activity
 Through March]]/Revenue[[#This Row],[2017
 Total Activity]])</f>
        <v>0</v>
      </c>
      <c r="W30" s="4" t="s">
        <v>16</v>
      </c>
      <c r="X30" s="4" t="s">
        <v>16</v>
      </c>
    </row>
    <row r="31" spans="1:24" ht="11.1" customHeight="1" x14ac:dyDescent="0.2">
      <c r="A31" s="3" t="s">
        <v>17</v>
      </c>
      <c r="B31" s="3" t="s">
        <v>112</v>
      </c>
      <c r="C31" s="3" t="s">
        <v>113</v>
      </c>
      <c r="D31" s="3" t="s">
        <v>20</v>
      </c>
      <c r="E31" s="3" t="s">
        <v>21</v>
      </c>
      <c r="F31" s="3" t="s">
        <v>69</v>
      </c>
      <c r="G31" s="3" t="s">
        <v>114</v>
      </c>
      <c r="H31" s="3" t="s">
        <v>115</v>
      </c>
      <c r="I31" s="3" t="s">
        <v>998</v>
      </c>
      <c r="J31" s="3" t="s">
        <v>999</v>
      </c>
      <c r="K31" s="44">
        <f>Revenue[[#This Row],[2019
 Total Budget]]-Revenue[[#This Row],[Budget Adjustments]]</f>
        <v>-15000</v>
      </c>
      <c r="L31" s="42"/>
      <c r="M31" s="12">
        <v>-15000</v>
      </c>
      <c r="N31" s="12">
        <v>0</v>
      </c>
      <c r="O31" s="22">
        <f>IF(Revenue[[#This Row],[2019
 Total Budget]]=0,"",Revenue[[#This Row],[2019
 YTD Activity
 Through March]]/Revenue[[#This Row],[2019
 Total Budget]])</f>
        <v>0</v>
      </c>
      <c r="P31" s="12">
        <v>0</v>
      </c>
      <c r="Q31" s="12">
        <v>-10745</v>
      </c>
      <c r="R31" s="12">
        <v>-1470</v>
      </c>
      <c r="S31" s="22">
        <f>IF(Revenue[[#This Row],[2018
 Total Activity]]=0,"",Revenue[[#This Row],[2018
 YTD Activity
 Through March]]/Revenue[[#This Row],[2018
 Total Activity]])</f>
        <v>0.13680781758957655</v>
      </c>
      <c r="T31" s="12">
        <v>-12705</v>
      </c>
      <c r="U31" s="12">
        <v>-3150</v>
      </c>
      <c r="V31" s="22">
        <f>IF(Revenue[[#This Row],[2017
 Total Activity]]=0,"",Revenue[[#This Row],[2017
 YTD Activity
 Through March]]/Revenue[[#This Row],[2017
 Total Activity]])</f>
        <v>0.24793388429752067</v>
      </c>
      <c r="W31" s="4" t="s">
        <v>16</v>
      </c>
      <c r="X31" s="4" t="s">
        <v>16</v>
      </c>
    </row>
    <row r="32" spans="1:24" ht="11.1" customHeight="1" x14ac:dyDescent="0.2">
      <c r="A32" s="3" t="s">
        <v>17</v>
      </c>
      <c r="B32" s="3" t="s">
        <v>116</v>
      </c>
      <c r="C32" s="3" t="s">
        <v>117</v>
      </c>
      <c r="D32" s="3" t="s">
        <v>20</v>
      </c>
      <c r="E32" s="3" t="s">
        <v>21</v>
      </c>
      <c r="F32" s="3" t="s">
        <v>69</v>
      </c>
      <c r="G32" s="3" t="s">
        <v>114</v>
      </c>
      <c r="H32" s="3" t="s">
        <v>73</v>
      </c>
      <c r="I32" s="3" t="s">
        <v>998</v>
      </c>
      <c r="J32" s="3" t="s">
        <v>999</v>
      </c>
      <c r="K32" s="44">
        <f>Revenue[[#This Row],[2019
 Total Budget]]-Revenue[[#This Row],[Budget Adjustments]]</f>
        <v>0</v>
      </c>
      <c r="L32" s="42"/>
      <c r="M32" s="12">
        <v>0</v>
      </c>
      <c r="N32" s="12">
        <v>0</v>
      </c>
      <c r="O32" s="22" t="str">
        <f>IF(Revenue[[#This Row],[2019
 Total Budget]]=0,"",Revenue[[#This Row],[2019
 YTD Activity
 Through March]]/Revenue[[#This Row],[2019
 Total Budget]])</f>
        <v/>
      </c>
      <c r="P32" s="12">
        <v>0</v>
      </c>
      <c r="Q32" s="12">
        <v>0</v>
      </c>
      <c r="R32" s="12">
        <v>0</v>
      </c>
      <c r="S32" s="22" t="str">
        <f>IF(Revenue[[#This Row],[2018
 Total Activity]]=0,"",Revenue[[#This Row],[2018
 YTD Activity
 Through March]]/Revenue[[#This Row],[2018
 Total Activity]])</f>
        <v/>
      </c>
      <c r="T32" s="12">
        <v>-180</v>
      </c>
      <c r="U32" s="12">
        <v>0</v>
      </c>
      <c r="V32" s="22">
        <f>IF(Revenue[[#This Row],[2017
 Total Activity]]=0,"",Revenue[[#This Row],[2017
 YTD Activity
 Through March]]/Revenue[[#This Row],[2017
 Total Activity]])</f>
        <v>0</v>
      </c>
      <c r="W32" s="4" t="s">
        <v>16</v>
      </c>
      <c r="X32" s="4" t="s">
        <v>16</v>
      </c>
    </row>
    <row r="33" spans="1:24" ht="11.1" customHeight="1" x14ac:dyDescent="0.2">
      <c r="A33" s="3" t="s">
        <v>17</v>
      </c>
      <c r="B33" s="3" t="s">
        <v>118</v>
      </c>
      <c r="C33" s="3" t="s">
        <v>119</v>
      </c>
      <c r="D33" s="3" t="s">
        <v>20</v>
      </c>
      <c r="E33" s="3" t="s">
        <v>21</v>
      </c>
      <c r="F33" s="3" t="s">
        <v>69</v>
      </c>
      <c r="G33" s="3" t="s">
        <v>114</v>
      </c>
      <c r="H33" s="3" t="s">
        <v>84</v>
      </c>
      <c r="I33" s="3" t="s">
        <v>1000</v>
      </c>
      <c r="J33" s="3" t="s">
        <v>1001</v>
      </c>
      <c r="K33" s="44">
        <f>Revenue[[#This Row],[2019
 Total Budget]]-Revenue[[#This Row],[Budget Adjustments]]</f>
        <v>-5200</v>
      </c>
      <c r="L33" s="42"/>
      <c r="M33" s="12">
        <v>-5200</v>
      </c>
      <c r="N33" s="12">
        <v>0</v>
      </c>
      <c r="O33" s="22">
        <f>IF(Revenue[[#This Row],[2019
 Total Budget]]=0,"",Revenue[[#This Row],[2019
 YTD Activity
 Through March]]/Revenue[[#This Row],[2019
 Total Budget]])</f>
        <v>0</v>
      </c>
      <c r="P33" s="12">
        <v>0</v>
      </c>
      <c r="Q33" s="12">
        <v>-26473.82</v>
      </c>
      <c r="R33" s="12">
        <v>0</v>
      </c>
      <c r="S33" s="22">
        <f>IF(Revenue[[#This Row],[2018
 Total Activity]]=0,"",Revenue[[#This Row],[2018
 YTD Activity
 Through March]]/Revenue[[#This Row],[2018
 Total Activity]])</f>
        <v>0</v>
      </c>
      <c r="T33" s="12">
        <v>-5021.8</v>
      </c>
      <c r="U33" s="12">
        <v>0</v>
      </c>
      <c r="V33" s="22">
        <f>IF(Revenue[[#This Row],[2017
 Total Activity]]=0,"",Revenue[[#This Row],[2017
 YTD Activity
 Through March]]/Revenue[[#This Row],[2017
 Total Activity]])</f>
        <v>0</v>
      </c>
      <c r="W33" s="4" t="s">
        <v>16</v>
      </c>
      <c r="X33" s="4" t="s">
        <v>16</v>
      </c>
    </row>
    <row r="34" spans="1:24" ht="11.1" customHeight="1" x14ac:dyDescent="0.2">
      <c r="A34" s="3" t="s">
        <v>17</v>
      </c>
      <c r="B34" s="3" t="s">
        <v>120</v>
      </c>
      <c r="C34" s="3" t="s">
        <v>121</v>
      </c>
      <c r="D34" s="3" t="s">
        <v>20</v>
      </c>
      <c r="E34" s="3" t="s">
        <v>21</v>
      </c>
      <c r="F34" s="3" t="s">
        <v>69</v>
      </c>
      <c r="G34" s="3" t="s">
        <v>114</v>
      </c>
      <c r="H34" s="3" t="s">
        <v>122</v>
      </c>
      <c r="I34" s="3" t="s">
        <v>1000</v>
      </c>
      <c r="J34" s="3" t="s">
        <v>1001</v>
      </c>
      <c r="K34" s="44">
        <f>Revenue[[#This Row],[2019
 Total Budget]]-Revenue[[#This Row],[Budget Adjustments]]</f>
        <v>-538203</v>
      </c>
      <c r="L34" s="42"/>
      <c r="M34" s="12">
        <v>-538203</v>
      </c>
      <c r="N34" s="12">
        <f>-38203-500000</f>
        <v>-538203</v>
      </c>
      <c r="O34" s="22">
        <f>IF(Revenue[[#This Row],[2019
 Total Budget]]=0,"",Revenue[[#This Row],[2019
 YTD Activity
 Through March]]/Revenue[[#This Row],[2019
 Total Budget]])</f>
        <v>1</v>
      </c>
      <c r="P34" s="12">
        <v>0</v>
      </c>
      <c r="Q34" s="12">
        <v>-437454</v>
      </c>
      <c r="R34" s="12">
        <v>-437454</v>
      </c>
      <c r="S34" s="22">
        <f>IF(Revenue[[#This Row],[2018
 Total Activity]]=0,"",Revenue[[#This Row],[2018
 YTD Activity
 Through March]]/Revenue[[#This Row],[2018
 Total Activity]])</f>
        <v>1</v>
      </c>
      <c r="T34" s="12">
        <v>-437454</v>
      </c>
      <c r="U34" s="12">
        <v>-437454</v>
      </c>
      <c r="V34" s="22">
        <f>IF(Revenue[[#This Row],[2017
 Total Activity]]=0,"",Revenue[[#This Row],[2017
 YTD Activity
 Through March]]/Revenue[[#This Row],[2017
 Total Activity]])</f>
        <v>1</v>
      </c>
      <c r="W34" s="4" t="s">
        <v>16</v>
      </c>
      <c r="X34" s="4" t="s">
        <v>16</v>
      </c>
    </row>
    <row r="35" spans="1:24" ht="11.1" customHeight="1" x14ac:dyDescent="0.2">
      <c r="A35" s="3" t="s">
        <v>17</v>
      </c>
      <c r="B35" s="3" t="s">
        <v>123</v>
      </c>
      <c r="C35" s="3" t="s">
        <v>124</v>
      </c>
      <c r="D35" s="3" t="s">
        <v>20</v>
      </c>
      <c r="E35" s="3" t="s">
        <v>21</v>
      </c>
      <c r="F35" s="3" t="s">
        <v>69</v>
      </c>
      <c r="G35" s="3" t="s">
        <v>114</v>
      </c>
      <c r="H35" s="3" t="s">
        <v>51</v>
      </c>
      <c r="I35" s="16" t="s">
        <v>1518</v>
      </c>
      <c r="J35" s="3" t="s">
        <v>1004</v>
      </c>
      <c r="K35" s="44">
        <f>Revenue[[#This Row],[2019
 Total Budget]]-Revenue[[#This Row],[Budget Adjustments]]</f>
        <v>0</v>
      </c>
      <c r="L35" s="42"/>
      <c r="M35" s="12">
        <v>0</v>
      </c>
      <c r="N35" s="12">
        <v>-325</v>
      </c>
      <c r="O35" s="22" t="str">
        <f>IF(Revenue[[#This Row],[2019
 Total Budget]]=0,"",Revenue[[#This Row],[2019
 YTD Activity
 Through March]]/Revenue[[#This Row],[2019
 Total Budget]])</f>
        <v/>
      </c>
      <c r="P35" s="12">
        <v>0</v>
      </c>
      <c r="Q35" s="12">
        <v>-945</v>
      </c>
      <c r="R35" s="12">
        <v>-800</v>
      </c>
      <c r="S35" s="22">
        <f>IF(Revenue[[#This Row],[2018
 Total Activity]]=0,"",Revenue[[#This Row],[2018
 YTD Activity
 Through March]]/Revenue[[#This Row],[2018
 Total Activity]])</f>
        <v>0.84656084656084651</v>
      </c>
      <c r="T35" s="12">
        <v>0</v>
      </c>
      <c r="U35" s="12">
        <v>0</v>
      </c>
      <c r="V35" s="22" t="str">
        <f>IF(Revenue[[#This Row],[2017
 Total Activity]]=0,"",Revenue[[#This Row],[2017
 YTD Activity
 Through March]]/Revenue[[#This Row],[2017
 Total Activity]])</f>
        <v/>
      </c>
      <c r="W35" s="4" t="s">
        <v>16</v>
      </c>
      <c r="X35" s="4" t="s">
        <v>16</v>
      </c>
    </row>
    <row r="36" spans="1:24" ht="11.1" customHeight="1" x14ac:dyDescent="0.2">
      <c r="A36" s="3" t="s">
        <v>17</v>
      </c>
      <c r="B36" s="3" t="s">
        <v>125</v>
      </c>
      <c r="C36" s="3" t="s">
        <v>126</v>
      </c>
      <c r="D36" s="3" t="s">
        <v>20</v>
      </c>
      <c r="E36" s="3" t="s">
        <v>21</v>
      </c>
      <c r="F36" s="3" t="s">
        <v>69</v>
      </c>
      <c r="G36" s="3" t="s">
        <v>114</v>
      </c>
      <c r="H36" s="3" t="s">
        <v>127</v>
      </c>
      <c r="I36" s="3" t="s">
        <v>1012</v>
      </c>
      <c r="J36" s="3" t="s">
        <v>1013</v>
      </c>
      <c r="K36" s="44">
        <f>Revenue[[#This Row],[2019
 Total Budget]]-Revenue[[#This Row],[Budget Adjustments]]</f>
        <v>0</v>
      </c>
      <c r="L36" s="42"/>
      <c r="M36" s="12">
        <v>0</v>
      </c>
      <c r="N36" s="12">
        <v>0</v>
      </c>
      <c r="O36" s="22" t="str">
        <f>IF(Revenue[[#This Row],[2019
 Total Budget]]=0,"",Revenue[[#This Row],[2019
 YTD Activity
 Through March]]/Revenue[[#This Row],[2019
 Total Budget]])</f>
        <v/>
      </c>
      <c r="P36" s="12">
        <v>0</v>
      </c>
      <c r="Q36" s="12">
        <v>0</v>
      </c>
      <c r="R36" s="12">
        <v>0</v>
      </c>
      <c r="S36" s="22" t="str">
        <f>IF(Revenue[[#This Row],[2018
 Total Activity]]=0,"",Revenue[[#This Row],[2018
 YTD Activity
 Through March]]/Revenue[[#This Row],[2018
 Total Activity]])</f>
        <v/>
      </c>
      <c r="T36" s="12">
        <v>0</v>
      </c>
      <c r="U36" s="12">
        <v>0</v>
      </c>
      <c r="V36" s="22" t="str">
        <f>IF(Revenue[[#This Row],[2017
 Total Activity]]=0,"",Revenue[[#This Row],[2017
 YTD Activity
 Through March]]/Revenue[[#This Row],[2017
 Total Activity]])</f>
        <v/>
      </c>
      <c r="W36" s="4" t="s">
        <v>16</v>
      </c>
      <c r="X36" s="4" t="s">
        <v>16</v>
      </c>
    </row>
    <row r="37" spans="1:24" ht="11.1" customHeight="1" x14ac:dyDescent="0.2">
      <c r="A37" s="3" t="s">
        <v>17</v>
      </c>
      <c r="B37" s="3" t="s">
        <v>128</v>
      </c>
      <c r="C37" s="3" t="s">
        <v>129</v>
      </c>
      <c r="D37" s="3" t="s">
        <v>20</v>
      </c>
      <c r="E37" s="3" t="s">
        <v>21</v>
      </c>
      <c r="F37" s="3" t="s">
        <v>69</v>
      </c>
      <c r="G37" s="3" t="s">
        <v>130</v>
      </c>
      <c r="H37" s="3" t="s">
        <v>131</v>
      </c>
      <c r="I37" s="3" t="s">
        <v>1002</v>
      </c>
      <c r="J37" s="3" t="s">
        <v>1003</v>
      </c>
      <c r="K37" s="44">
        <f>Revenue[[#This Row],[2019
 Total Budget]]-Revenue[[#This Row],[Budget Adjustments]]</f>
        <v>-16000</v>
      </c>
      <c r="L37" s="42"/>
      <c r="M37" s="12">
        <v>-16000</v>
      </c>
      <c r="N37" s="12">
        <v>-2906</v>
      </c>
      <c r="O37" s="22">
        <f>IF(Revenue[[#This Row],[2019
 Total Budget]]=0,"",Revenue[[#This Row],[2019
 YTD Activity
 Through March]]/Revenue[[#This Row],[2019
 Total Budget]])</f>
        <v>0.18162500000000001</v>
      </c>
      <c r="P37" s="12">
        <v>0</v>
      </c>
      <c r="Q37" s="12">
        <v>-15837</v>
      </c>
      <c r="R37" s="12">
        <v>-3471</v>
      </c>
      <c r="S37" s="22">
        <f>IF(Revenue[[#This Row],[2018
 Total Activity]]=0,"",Revenue[[#This Row],[2018
 YTD Activity
 Through March]]/Revenue[[#This Row],[2018
 Total Activity]])</f>
        <v>0.2191702974048115</v>
      </c>
      <c r="T37" s="12">
        <v>-15406</v>
      </c>
      <c r="U37" s="12">
        <v>-3394</v>
      </c>
      <c r="V37" s="22">
        <f>IF(Revenue[[#This Row],[2017
 Total Activity]]=0,"",Revenue[[#This Row],[2017
 YTD Activity
 Through March]]/Revenue[[#This Row],[2017
 Total Activity]])</f>
        <v>0.22030377774892898</v>
      </c>
      <c r="W37" s="4" t="s">
        <v>16</v>
      </c>
      <c r="X37" s="4" t="s">
        <v>16</v>
      </c>
    </row>
    <row r="38" spans="1:24" ht="11.1" customHeight="1" x14ac:dyDescent="0.2">
      <c r="A38" s="3" t="s">
        <v>17</v>
      </c>
      <c r="B38" s="3" t="s">
        <v>132</v>
      </c>
      <c r="C38" s="3" t="s">
        <v>133</v>
      </c>
      <c r="D38" s="3" t="s">
        <v>20</v>
      </c>
      <c r="E38" s="3" t="s">
        <v>21</v>
      </c>
      <c r="F38" s="3" t="s">
        <v>69</v>
      </c>
      <c r="G38" s="3" t="s">
        <v>130</v>
      </c>
      <c r="H38" s="3" t="s">
        <v>134</v>
      </c>
      <c r="I38" s="3" t="s">
        <v>1010</v>
      </c>
      <c r="J38" s="3" t="s">
        <v>1011</v>
      </c>
      <c r="K38" s="44">
        <f>Revenue[[#This Row],[2019
 Total Budget]]-Revenue[[#This Row],[Budget Adjustments]]</f>
        <v>-300</v>
      </c>
      <c r="L38" s="42"/>
      <c r="M38" s="12">
        <v>-300</v>
      </c>
      <c r="N38" s="12">
        <v>0</v>
      </c>
      <c r="O38" s="22">
        <f>IF(Revenue[[#This Row],[2019
 Total Budget]]=0,"",Revenue[[#This Row],[2019
 YTD Activity
 Through March]]/Revenue[[#This Row],[2019
 Total Budget]])</f>
        <v>0</v>
      </c>
      <c r="P38" s="12">
        <v>0</v>
      </c>
      <c r="Q38" s="12">
        <v>0</v>
      </c>
      <c r="R38" s="12">
        <v>-90</v>
      </c>
      <c r="S38" s="22" t="str">
        <f>IF(Revenue[[#This Row],[2018
 Total Activity]]=0,"",Revenue[[#This Row],[2018
 YTD Activity
 Through March]]/Revenue[[#This Row],[2018
 Total Activity]])</f>
        <v/>
      </c>
      <c r="T38" s="12">
        <v>0</v>
      </c>
      <c r="U38" s="12">
        <v>0</v>
      </c>
      <c r="V38" s="22" t="str">
        <f>IF(Revenue[[#This Row],[2017
 Total Activity]]=0,"",Revenue[[#This Row],[2017
 YTD Activity
 Through March]]/Revenue[[#This Row],[2017
 Total Activity]])</f>
        <v/>
      </c>
      <c r="W38" s="4" t="s">
        <v>16</v>
      </c>
      <c r="X38" s="4" t="s">
        <v>16</v>
      </c>
    </row>
    <row r="39" spans="1:24" ht="11.1" customHeight="1" x14ac:dyDescent="0.2">
      <c r="A39" s="3" t="s">
        <v>17</v>
      </c>
      <c r="B39" s="3" t="s">
        <v>135</v>
      </c>
      <c r="C39" s="3" t="s">
        <v>136</v>
      </c>
      <c r="D39" s="3" t="s">
        <v>20</v>
      </c>
      <c r="E39" s="3" t="s">
        <v>21</v>
      </c>
      <c r="F39" s="3" t="s">
        <v>137</v>
      </c>
      <c r="G39" s="3" t="s">
        <v>42</v>
      </c>
      <c r="H39" s="3" t="s">
        <v>138</v>
      </c>
      <c r="I39" s="3" t="s">
        <v>998</v>
      </c>
      <c r="J39" s="3" t="s">
        <v>999</v>
      </c>
      <c r="K39" s="44">
        <f>Revenue[[#This Row],[2019
 Total Budget]]-Revenue[[#This Row],[Budget Adjustments]]</f>
        <v>0</v>
      </c>
      <c r="L39" s="42"/>
      <c r="M39" s="12">
        <v>0</v>
      </c>
      <c r="N39" s="12">
        <v>0</v>
      </c>
      <c r="O39" s="22" t="str">
        <f>IF(Revenue[[#This Row],[2019
 Total Budget]]=0,"",Revenue[[#This Row],[2019
 YTD Activity
 Through March]]/Revenue[[#This Row],[2019
 Total Budget]])</f>
        <v/>
      </c>
      <c r="P39" s="12">
        <v>0</v>
      </c>
      <c r="Q39" s="12">
        <v>0</v>
      </c>
      <c r="R39" s="12">
        <v>0</v>
      </c>
      <c r="S39" s="22" t="str">
        <f>IF(Revenue[[#This Row],[2018
 Total Activity]]=0,"",Revenue[[#This Row],[2018
 YTD Activity
 Through March]]/Revenue[[#This Row],[2018
 Total Activity]])</f>
        <v/>
      </c>
      <c r="T39" s="12">
        <v>0</v>
      </c>
      <c r="U39" s="12">
        <v>0</v>
      </c>
      <c r="V39" s="22" t="str">
        <f>IF(Revenue[[#This Row],[2017
 Total Activity]]=0,"",Revenue[[#This Row],[2017
 YTD Activity
 Through March]]/Revenue[[#This Row],[2017
 Total Activity]])</f>
        <v/>
      </c>
      <c r="W39" s="4" t="s">
        <v>16</v>
      </c>
      <c r="X39" s="4" t="s">
        <v>16</v>
      </c>
    </row>
    <row r="40" spans="1:24" ht="11.1" customHeight="1" x14ac:dyDescent="0.2">
      <c r="A40" s="3" t="s">
        <v>17</v>
      </c>
      <c r="B40" s="3" t="s">
        <v>139</v>
      </c>
      <c r="C40" s="3" t="s">
        <v>140</v>
      </c>
      <c r="D40" s="3" t="s">
        <v>20</v>
      </c>
      <c r="E40" s="3" t="s">
        <v>21</v>
      </c>
      <c r="F40" s="3" t="s">
        <v>137</v>
      </c>
      <c r="G40" s="3" t="s">
        <v>42</v>
      </c>
      <c r="H40" s="3" t="s">
        <v>138</v>
      </c>
      <c r="I40" s="3" t="s">
        <v>998</v>
      </c>
      <c r="J40" s="3" t="s">
        <v>1014</v>
      </c>
      <c r="K40" s="44">
        <f>Revenue[[#This Row],[2019
 Total Budget]]-Revenue[[#This Row],[Budget Adjustments]]</f>
        <v>0</v>
      </c>
      <c r="L40" s="42"/>
      <c r="M40" s="12">
        <v>0</v>
      </c>
      <c r="N40" s="12">
        <v>0</v>
      </c>
      <c r="O40" s="22" t="str">
        <f>IF(Revenue[[#This Row],[2019
 Total Budget]]=0,"",Revenue[[#This Row],[2019
 YTD Activity
 Through March]]/Revenue[[#This Row],[2019
 Total Budget]])</f>
        <v/>
      </c>
      <c r="P40" s="12">
        <v>0</v>
      </c>
      <c r="Q40" s="12">
        <v>0</v>
      </c>
      <c r="R40" s="12">
        <v>0</v>
      </c>
      <c r="S40" s="22" t="str">
        <f>IF(Revenue[[#This Row],[2018
 Total Activity]]=0,"",Revenue[[#This Row],[2018
 YTD Activity
 Through March]]/Revenue[[#This Row],[2018
 Total Activity]])</f>
        <v/>
      </c>
      <c r="T40" s="12">
        <v>0</v>
      </c>
      <c r="U40" s="12">
        <v>0</v>
      </c>
      <c r="V40" s="22" t="str">
        <f>IF(Revenue[[#This Row],[2017
 Total Activity]]=0,"",Revenue[[#This Row],[2017
 YTD Activity
 Through March]]/Revenue[[#This Row],[2017
 Total Activity]])</f>
        <v/>
      </c>
      <c r="W40" s="4" t="s">
        <v>16</v>
      </c>
      <c r="X40" s="4" t="s">
        <v>16</v>
      </c>
    </row>
    <row r="41" spans="1:24" ht="11.1" customHeight="1" x14ac:dyDescent="0.2">
      <c r="A41" s="3" t="s">
        <v>17</v>
      </c>
      <c r="B41" s="3" t="s">
        <v>141</v>
      </c>
      <c r="C41" s="3" t="s">
        <v>142</v>
      </c>
      <c r="D41" s="3" t="s">
        <v>20</v>
      </c>
      <c r="E41" s="3" t="s">
        <v>21</v>
      </c>
      <c r="F41" s="3" t="s">
        <v>137</v>
      </c>
      <c r="G41" s="3" t="s">
        <v>42</v>
      </c>
      <c r="H41" s="3" t="s">
        <v>143</v>
      </c>
      <c r="I41" s="3" t="s">
        <v>1010</v>
      </c>
      <c r="J41" s="3" t="s">
        <v>1011</v>
      </c>
      <c r="K41" s="44">
        <f>Revenue[[#This Row],[2019
 Total Budget]]-Revenue[[#This Row],[Budget Adjustments]]</f>
        <v>0</v>
      </c>
      <c r="L41" s="42"/>
      <c r="M41" s="12">
        <v>0</v>
      </c>
      <c r="N41" s="12">
        <v>0</v>
      </c>
      <c r="O41" s="22" t="str">
        <f>IF(Revenue[[#This Row],[2019
 Total Budget]]=0,"",Revenue[[#This Row],[2019
 YTD Activity
 Through March]]/Revenue[[#This Row],[2019
 Total Budget]])</f>
        <v/>
      </c>
      <c r="P41" s="12">
        <v>0</v>
      </c>
      <c r="Q41" s="12">
        <v>-665</v>
      </c>
      <c r="R41" s="12">
        <v>0</v>
      </c>
      <c r="S41" s="22">
        <f>IF(Revenue[[#This Row],[2018
 Total Activity]]=0,"",Revenue[[#This Row],[2018
 YTD Activity
 Through March]]/Revenue[[#This Row],[2018
 Total Activity]])</f>
        <v>0</v>
      </c>
      <c r="T41" s="12">
        <v>0</v>
      </c>
      <c r="U41" s="12">
        <v>0</v>
      </c>
      <c r="V41" s="22" t="str">
        <f>IF(Revenue[[#This Row],[2017
 Total Activity]]=0,"",Revenue[[#This Row],[2017
 YTD Activity
 Through March]]/Revenue[[#This Row],[2017
 Total Activity]])</f>
        <v/>
      </c>
      <c r="W41" s="4" t="s">
        <v>16</v>
      </c>
      <c r="X41" s="4" t="s">
        <v>16</v>
      </c>
    </row>
    <row r="42" spans="1:24" ht="11.1" customHeight="1" x14ac:dyDescent="0.2">
      <c r="A42" s="3" t="s">
        <v>17</v>
      </c>
      <c r="B42" s="3" t="s">
        <v>144</v>
      </c>
      <c r="C42" s="3" t="s">
        <v>145</v>
      </c>
      <c r="D42" s="3" t="s">
        <v>20</v>
      </c>
      <c r="E42" s="3" t="s">
        <v>21</v>
      </c>
      <c r="F42" s="3" t="s">
        <v>137</v>
      </c>
      <c r="G42" s="3" t="s">
        <v>42</v>
      </c>
      <c r="H42" s="3" t="s">
        <v>51</v>
      </c>
      <c r="I42" s="16" t="s">
        <v>1518</v>
      </c>
      <c r="J42" s="3" t="s">
        <v>1004</v>
      </c>
      <c r="K42" s="44">
        <f>Revenue[[#This Row],[2019
 Total Budget]]-Revenue[[#This Row],[Budget Adjustments]]</f>
        <v>0</v>
      </c>
      <c r="L42" s="42"/>
      <c r="M42" s="12">
        <v>0</v>
      </c>
      <c r="N42" s="12">
        <v>0</v>
      </c>
      <c r="O42" s="22" t="str">
        <f>IF(Revenue[[#This Row],[2019
 Total Budget]]=0,"",Revenue[[#This Row],[2019
 YTD Activity
 Through March]]/Revenue[[#This Row],[2019
 Total Budget]])</f>
        <v/>
      </c>
      <c r="P42" s="12">
        <v>0</v>
      </c>
      <c r="Q42" s="12">
        <v>0</v>
      </c>
      <c r="R42" s="12">
        <v>0</v>
      </c>
      <c r="S42" s="22" t="str">
        <f>IF(Revenue[[#This Row],[2018
 Total Activity]]=0,"",Revenue[[#This Row],[2018
 YTD Activity
 Through March]]/Revenue[[#This Row],[2018
 Total Activity]])</f>
        <v/>
      </c>
      <c r="T42" s="12">
        <v>0</v>
      </c>
      <c r="U42" s="12">
        <v>0</v>
      </c>
      <c r="V42" s="22" t="str">
        <f>IF(Revenue[[#This Row],[2017
 Total Activity]]=0,"",Revenue[[#This Row],[2017
 YTD Activity
 Through March]]/Revenue[[#This Row],[2017
 Total Activity]])</f>
        <v/>
      </c>
      <c r="W42" s="4" t="s">
        <v>16</v>
      </c>
      <c r="X42" s="4" t="s">
        <v>16</v>
      </c>
    </row>
    <row r="43" spans="1:24" ht="11.1" customHeight="1" x14ac:dyDescent="0.2">
      <c r="A43" s="3" t="s">
        <v>17</v>
      </c>
      <c r="B43" s="3" t="s">
        <v>146</v>
      </c>
      <c r="C43" s="3" t="s">
        <v>147</v>
      </c>
      <c r="D43" s="3" t="s">
        <v>20</v>
      </c>
      <c r="E43" s="3" t="s">
        <v>21</v>
      </c>
      <c r="F43" s="3" t="s">
        <v>137</v>
      </c>
      <c r="G43" s="3" t="s">
        <v>42</v>
      </c>
      <c r="H43" s="3" t="s">
        <v>148</v>
      </c>
      <c r="I43" s="3" t="s">
        <v>1007</v>
      </c>
      <c r="J43" s="3" t="s">
        <v>1008</v>
      </c>
      <c r="K43" s="44">
        <f>Revenue[[#This Row],[2019
 Total Budget]]-Revenue[[#This Row],[Budget Adjustments]]</f>
        <v>-35000</v>
      </c>
      <c r="L43" s="42"/>
      <c r="M43" s="12">
        <v>-35000</v>
      </c>
      <c r="N43" s="12">
        <v>0</v>
      </c>
      <c r="O43" s="22">
        <f>IF(Revenue[[#This Row],[2019
 Total Budget]]=0,"",Revenue[[#This Row],[2019
 YTD Activity
 Through March]]/Revenue[[#This Row],[2019
 Total Budget]])</f>
        <v>0</v>
      </c>
      <c r="P43" s="12">
        <v>0</v>
      </c>
      <c r="Q43" s="12">
        <v>-37400</v>
      </c>
      <c r="R43" s="12">
        <v>0</v>
      </c>
      <c r="S43" s="22">
        <f>IF(Revenue[[#This Row],[2018
 Total Activity]]=0,"",Revenue[[#This Row],[2018
 YTD Activity
 Through March]]/Revenue[[#This Row],[2018
 Total Activity]])</f>
        <v>0</v>
      </c>
      <c r="T43" s="12">
        <v>-61765.42</v>
      </c>
      <c r="U43" s="12">
        <v>0</v>
      </c>
      <c r="V43" s="22">
        <f>IF(Revenue[[#This Row],[2017
 Total Activity]]=0,"",Revenue[[#This Row],[2017
 YTD Activity
 Through March]]/Revenue[[#This Row],[2017
 Total Activity]])</f>
        <v>0</v>
      </c>
      <c r="W43" s="4" t="s">
        <v>16</v>
      </c>
      <c r="X43" s="4" t="s">
        <v>16</v>
      </c>
    </row>
    <row r="44" spans="1:24" ht="11.1" customHeight="1" x14ac:dyDescent="0.2">
      <c r="A44" s="3" t="s">
        <v>17</v>
      </c>
      <c r="B44" s="3" t="s">
        <v>149</v>
      </c>
      <c r="C44" s="3" t="s">
        <v>150</v>
      </c>
      <c r="D44" s="3" t="s">
        <v>20</v>
      </c>
      <c r="E44" s="3" t="s">
        <v>21</v>
      </c>
      <c r="F44" s="3" t="s">
        <v>137</v>
      </c>
      <c r="G44" s="3" t="s">
        <v>42</v>
      </c>
      <c r="H44" s="3" t="s">
        <v>151</v>
      </c>
      <c r="I44" s="3" t="s">
        <v>1007</v>
      </c>
      <c r="J44" s="3" t="s">
        <v>1008</v>
      </c>
      <c r="K44" s="44">
        <f>Revenue[[#This Row],[2019
 Total Budget]]-Revenue[[#This Row],[Budget Adjustments]]</f>
        <v>-128318</v>
      </c>
      <c r="L44" s="42"/>
      <c r="M44" s="12">
        <v>-128318</v>
      </c>
      <c r="N44" s="12">
        <v>0</v>
      </c>
      <c r="O44" s="22">
        <f>IF(Revenue[[#This Row],[2019
 Total Budget]]=0,"",Revenue[[#This Row],[2019
 YTD Activity
 Through March]]/Revenue[[#This Row],[2019
 Total Budget]])</f>
        <v>0</v>
      </c>
      <c r="P44" s="12">
        <v>0</v>
      </c>
      <c r="Q44" s="12">
        <v>-128318.22</v>
      </c>
      <c r="R44" s="12">
        <v>0</v>
      </c>
      <c r="S44" s="22">
        <f>IF(Revenue[[#This Row],[2018
 Total Activity]]=0,"",Revenue[[#This Row],[2018
 YTD Activity
 Through March]]/Revenue[[#This Row],[2018
 Total Activity]])</f>
        <v>0</v>
      </c>
      <c r="T44" s="12">
        <v>-128318.22</v>
      </c>
      <c r="U44" s="12">
        <v>0</v>
      </c>
      <c r="V44" s="22">
        <f>IF(Revenue[[#This Row],[2017
 Total Activity]]=0,"",Revenue[[#This Row],[2017
 YTD Activity
 Through March]]/Revenue[[#This Row],[2017
 Total Activity]])</f>
        <v>0</v>
      </c>
      <c r="W44" s="4" t="s">
        <v>16</v>
      </c>
      <c r="X44" s="4" t="s">
        <v>16</v>
      </c>
    </row>
    <row r="45" spans="1:24" ht="11.1" customHeight="1" x14ac:dyDescent="0.2">
      <c r="A45" s="3" t="s">
        <v>17</v>
      </c>
      <c r="B45" s="3" t="s">
        <v>152</v>
      </c>
      <c r="C45" s="3" t="s">
        <v>153</v>
      </c>
      <c r="D45" s="3" t="s">
        <v>20</v>
      </c>
      <c r="E45" s="3" t="s">
        <v>21</v>
      </c>
      <c r="F45" s="3" t="s">
        <v>154</v>
      </c>
      <c r="G45" s="3" t="s">
        <v>42</v>
      </c>
      <c r="H45" s="3" t="s">
        <v>155</v>
      </c>
      <c r="I45" s="3" t="s">
        <v>998</v>
      </c>
      <c r="J45" s="3" t="s">
        <v>999</v>
      </c>
      <c r="K45" s="44">
        <f>Revenue[[#This Row],[2019
 Total Budget]]-Revenue[[#This Row],[Budget Adjustments]]</f>
        <v>-18110</v>
      </c>
      <c r="L45" s="42"/>
      <c r="M45" s="12">
        <v>-18110</v>
      </c>
      <c r="N45" s="12">
        <v>-2630</v>
      </c>
      <c r="O45" s="22">
        <f>IF(Revenue[[#This Row],[2019
 Total Budget]]=0,"",Revenue[[#This Row],[2019
 YTD Activity
 Through March]]/Revenue[[#This Row],[2019
 Total Budget]])</f>
        <v>0.14522363335173938</v>
      </c>
      <c r="P45" s="12">
        <v>0</v>
      </c>
      <c r="Q45" s="12">
        <v>-10365.5</v>
      </c>
      <c r="R45" s="12">
        <v>-1605</v>
      </c>
      <c r="S45" s="22">
        <f>IF(Revenue[[#This Row],[2018
 Total Activity]]=0,"",Revenue[[#This Row],[2018
 YTD Activity
 Through March]]/Revenue[[#This Row],[2018
 Total Activity]])</f>
        <v>0.1548405769138006</v>
      </c>
      <c r="T45" s="12">
        <v>-12172</v>
      </c>
      <c r="U45" s="12">
        <v>-1155</v>
      </c>
      <c r="V45" s="22">
        <f>IF(Revenue[[#This Row],[2017
 Total Activity]]=0,"",Revenue[[#This Row],[2017
 YTD Activity
 Through March]]/Revenue[[#This Row],[2017
 Total Activity]])</f>
        <v>9.4889911271771279E-2</v>
      </c>
      <c r="W45" s="4" t="s">
        <v>16</v>
      </c>
      <c r="X45" s="4" t="s">
        <v>16</v>
      </c>
    </row>
    <row r="46" spans="1:24" ht="11.1" customHeight="1" x14ac:dyDescent="0.2">
      <c r="A46" s="3" t="s">
        <v>17</v>
      </c>
      <c r="B46" s="3" t="s">
        <v>156</v>
      </c>
      <c r="C46" s="3" t="s">
        <v>157</v>
      </c>
      <c r="D46" s="3" t="s">
        <v>20</v>
      </c>
      <c r="E46" s="3" t="s">
        <v>21</v>
      </c>
      <c r="F46" s="3" t="s">
        <v>154</v>
      </c>
      <c r="G46" s="3" t="s">
        <v>42</v>
      </c>
      <c r="H46" s="3" t="s">
        <v>155</v>
      </c>
      <c r="I46" s="3" t="s">
        <v>998</v>
      </c>
      <c r="J46" s="3" t="s">
        <v>1014</v>
      </c>
      <c r="K46" s="44">
        <f>Revenue[[#This Row],[2019
 Total Budget]]-Revenue[[#This Row],[Budget Adjustments]]</f>
        <v>0</v>
      </c>
      <c r="L46" s="42"/>
      <c r="M46" s="12">
        <v>0</v>
      </c>
      <c r="N46" s="12">
        <v>-2125</v>
      </c>
      <c r="O46" s="22" t="str">
        <f>IF(Revenue[[#This Row],[2019
 Total Budget]]=0,"",Revenue[[#This Row],[2019
 YTD Activity
 Through March]]/Revenue[[#This Row],[2019
 Total Budget]])</f>
        <v/>
      </c>
      <c r="P46" s="12">
        <v>0</v>
      </c>
      <c r="Q46" s="12">
        <v>-2130</v>
      </c>
      <c r="R46" s="12">
        <v>0</v>
      </c>
      <c r="S46" s="22">
        <f>IF(Revenue[[#This Row],[2018
 Total Activity]]=0,"",Revenue[[#This Row],[2018
 YTD Activity
 Through March]]/Revenue[[#This Row],[2018
 Total Activity]])</f>
        <v>0</v>
      </c>
      <c r="T46" s="12">
        <v>0</v>
      </c>
      <c r="U46" s="12">
        <v>0</v>
      </c>
      <c r="V46" s="22" t="str">
        <f>IF(Revenue[[#This Row],[2017
 Total Activity]]=0,"",Revenue[[#This Row],[2017
 YTD Activity
 Through March]]/Revenue[[#This Row],[2017
 Total Activity]])</f>
        <v/>
      </c>
      <c r="W46" s="4" t="s">
        <v>16</v>
      </c>
      <c r="X46" s="4" t="s">
        <v>16</v>
      </c>
    </row>
    <row r="47" spans="1:24" ht="11.1" customHeight="1" x14ac:dyDescent="0.2">
      <c r="A47" s="3" t="s">
        <v>17</v>
      </c>
      <c r="B47" s="3" t="s">
        <v>158</v>
      </c>
      <c r="C47" s="3" t="s">
        <v>159</v>
      </c>
      <c r="D47" s="3" t="s">
        <v>20</v>
      </c>
      <c r="E47" s="3" t="s">
        <v>21</v>
      </c>
      <c r="F47" s="3" t="s">
        <v>154</v>
      </c>
      <c r="G47" s="3" t="s">
        <v>42</v>
      </c>
      <c r="H47" s="3" t="s">
        <v>160</v>
      </c>
      <c r="I47" s="3" t="s">
        <v>1000</v>
      </c>
      <c r="J47" s="3" t="s">
        <v>1001</v>
      </c>
      <c r="K47" s="44">
        <f>Revenue[[#This Row],[2019
 Total Budget]]-Revenue[[#This Row],[Budget Adjustments]]</f>
        <v>0</v>
      </c>
      <c r="L47" s="42"/>
      <c r="M47" s="12">
        <v>0</v>
      </c>
      <c r="N47" s="12">
        <v>0</v>
      </c>
      <c r="O47" s="22" t="str">
        <f>IF(Revenue[[#This Row],[2019
 Total Budget]]=0,"",Revenue[[#This Row],[2019
 YTD Activity
 Through March]]/Revenue[[#This Row],[2019
 Total Budget]])</f>
        <v/>
      </c>
      <c r="P47" s="12">
        <v>0</v>
      </c>
      <c r="Q47" s="12">
        <v>-1052.44</v>
      </c>
      <c r="R47" s="12">
        <v>0</v>
      </c>
      <c r="S47" s="22">
        <f>IF(Revenue[[#This Row],[2018
 Total Activity]]=0,"",Revenue[[#This Row],[2018
 YTD Activity
 Through March]]/Revenue[[#This Row],[2018
 Total Activity]])</f>
        <v>0</v>
      </c>
      <c r="T47" s="12">
        <v>0</v>
      </c>
      <c r="U47" s="12">
        <v>0</v>
      </c>
      <c r="V47" s="22" t="str">
        <f>IF(Revenue[[#This Row],[2017
 Total Activity]]=0,"",Revenue[[#This Row],[2017
 YTD Activity
 Through March]]/Revenue[[#This Row],[2017
 Total Activity]])</f>
        <v/>
      </c>
      <c r="W47" s="4" t="s">
        <v>16</v>
      </c>
      <c r="X47" s="4" t="s">
        <v>16</v>
      </c>
    </row>
    <row r="48" spans="1:24" ht="11.1" customHeight="1" x14ac:dyDescent="0.2">
      <c r="A48" s="3" t="s">
        <v>17</v>
      </c>
      <c r="B48" s="3" t="s">
        <v>161</v>
      </c>
      <c r="C48" s="3" t="s">
        <v>162</v>
      </c>
      <c r="D48" s="3" t="s">
        <v>20</v>
      </c>
      <c r="E48" s="3" t="s">
        <v>21</v>
      </c>
      <c r="F48" s="3" t="s">
        <v>154</v>
      </c>
      <c r="G48" s="3" t="s">
        <v>42</v>
      </c>
      <c r="H48" s="3" t="s">
        <v>51</v>
      </c>
      <c r="I48" s="16" t="s">
        <v>1518</v>
      </c>
      <c r="J48" s="3" t="s">
        <v>1004</v>
      </c>
      <c r="K48" s="44">
        <f>Revenue[[#This Row],[2019
 Total Budget]]-Revenue[[#This Row],[Budget Adjustments]]</f>
        <v>0</v>
      </c>
      <c r="L48" s="42"/>
      <c r="M48" s="12">
        <v>0</v>
      </c>
      <c r="N48" s="12">
        <v>0</v>
      </c>
      <c r="O48" s="22" t="str">
        <f>IF(Revenue[[#This Row],[2019
 Total Budget]]=0,"",Revenue[[#This Row],[2019
 YTD Activity
 Through March]]/Revenue[[#This Row],[2019
 Total Budget]])</f>
        <v/>
      </c>
      <c r="P48" s="12">
        <v>0</v>
      </c>
      <c r="Q48" s="12">
        <v>-2313</v>
      </c>
      <c r="R48" s="12">
        <v>-2158</v>
      </c>
      <c r="S48" s="22">
        <f>IF(Revenue[[#This Row],[2018
 Total Activity]]=0,"",Revenue[[#This Row],[2018
 YTD Activity
 Through March]]/Revenue[[#This Row],[2018
 Total Activity]])</f>
        <v>0.93298746217034156</v>
      </c>
      <c r="T48" s="12">
        <v>-4150</v>
      </c>
      <c r="U48" s="12">
        <v>0</v>
      </c>
      <c r="V48" s="22">
        <f>IF(Revenue[[#This Row],[2017
 Total Activity]]=0,"",Revenue[[#This Row],[2017
 YTD Activity
 Through March]]/Revenue[[#This Row],[2017
 Total Activity]])</f>
        <v>0</v>
      </c>
      <c r="W48" s="4" t="s">
        <v>16</v>
      </c>
      <c r="X48" s="4" t="s">
        <v>16</v>
      </c>
    </row>
    <row r="49" spans="1:24" ht="11.1" customHeight="1" x14ac:dyDescent="0.2">
      <c r="A49" s="3" t="s">
        <v>17</v>
      </c>
      <c r="B49" s="3" t="s">
        <v>163</v>
      </c>
      <c r="C49" s="3" t="s">
        <v>164</v>
      </c>
      <c r="D49" s="3" t="s">
        <v>20</v>
      </c>
      <c r="E49" s="3" t="s">
        <v>21</v>
      </c>
      <c r="F49" s="3" t="s">
        <v>154</v>
      </c>
      <c r="G49" s="3" t="s">
        <v>42</v>
      </c>
      <c r="H49" s="3" t="s">
        <v>165</v>
      </c>
      <c r="I49" s="16" t="s">
        <v>1518</v>
      </c>
      <c r="J49" s="3" t="s">
        <v>1004</v>
      </c>
      <c r="K49" s="44">
        <f>Revenue[[#This Row],[2019
 Total Budget]]-Revenue[[#This Row],[Budget Adjustments]]</f>
        <v>0</v>
      </c>
      <c r="L49" s="42"/>
      <c r="M49" s="12">
        <v>0</v>
      </c>
      <c r="N49" s="12">
        <v>-0.51</v>
      </c>
      <c r="O49" s="22" t="str">
        <f>IF(Revenue[[#This Row],[2019
 Total Budget]]=0,"",Revenue[[#This Row],[2019
 YTD Activity
 Through March]]/Revenue[[#This Row],[2019
 Total Budget]])</f>
        <v/>
      </c>
      <c r="P49" s="12">
        <v>0</v>
      </c>
      <c r="Q49" s="12">
        <v>-703.67</v>
      </c>
      <c r="R49" s="12">
        <v>-702.42</v>
      </c>
      <c r="S49" s="22">
        <f>IF(Revenue[[#This Row],[2018
 Total Activity]]=0,"",Revenue[[#This Row],[2018
 YTD Activity
 Through March]]/Revenue[[#This Row],[2018
 Total Activity]])</f>
        <v>0.99822359913027414</v>
      </c>
      <c r="T49" s="12">
        <v>0</v>
      </c>
      <c r="U49" s="12">
        <v>0</v>
      </c>
      <c r="V49" s="22" t="str">
        <f>IF(Revenue[[#This Row],[2017
 Total Activity]]=0,"",Revenue[[#This Row],[2017
 YTD Activity
 Through March]]/Revenue[[#This Row],[2017
 Total Activity]])</f>
        <v/>
      </c>
      <c r="W49" s="4" t="s">
        <v>16</v>
      </c>
      <c r="X49" s="4" t="s">
        <v>16</v>
      </c>
    </row>
    <row r="50" spans="1:24" ht="11.1" customHeight="1" x14ac:dyDescent="0.2">
      <c r="A50" s="3" t="s">
        <v>17</v>
      </c>
      <c r="B50" s="3" t="s">
        <v>166</v>
      </c>
      <c r="C50" s="3" t="s">
        <v>167</v>
      </c>
      <c r="D50" s="3" t="s">
        <v>20</v>
      </c>
      <c r="E50" s="3" t="s">
        <v>21</v>
      </c>
      <c r="F50" s="3" t="s">
        <v>154</v>
      </c>
      <c r="G50" s="3" t="s">
        <v>42</v>
      </c>
      <c r="H50" s="3" t="s">
        <v>168</v>
      </c>
      <c r="I50" s="3" t="s">
        <v>1007</v>
      </c>
      <c r="J50" s="3" t="s">
        <v>1008</v>
      </c>
      <c r="K50" s="44">
        <f>Revenue[[#This Row],[2019
 Total Budget]]-Revenue[[#This Row],[Budget Adjustments]]</f>
        <v>0</v>
      </c>
      <c r="L50" s="42"/>
      <c r="M50" s="12">
        <v>0</v>
      </c>
      <c r="N50" s="12">
        <v>0</v>
      </c>
      <c r="O50" s="22" t="str">
        <f>IF(Revenue[[#This Row],[2019
 Total Budget]]=0,"",Revenue[[#This Row],[2019
 YTD Activity
 Through March]]/Revenue[[#This Row],[2019
 Total Budget]])</f>
        <v/>
      </c>
      <c r="P50" s="12">
        <v>0</v>
      </c>
      <c r="Q50" s="12">
        <v>0</v>
      </c>
      <c r="R50" s="12">
        <v>0</v>
      </c>
      <c r="S50" s="22" t="str">
        <f>IF(Revenue[[#This Row],[2018
 Total Activity]]=0,"",Revenue[[#This Row],[2018
 YTD Activity
 Through March]]/Revenue[[#This Row],[2018
 Total Activity]])</f>
        <v/>
      </c>
      <c r="T50" s="12">
        <v>0</v>
      </c>
      <c r="U50" s="12">
        <v>0</v>
      </c>
      <c r="V50" s="22" t="str">
        <f>IF(Revenue[[#This Row],[2017
 Total Activity]]=0,"",Revenue[[#This Row],[2017
 YTD Activity
 Through March]]/Revenue[[#This Row],[2017
 Total Activity]])</f>
        <v/>
      </c>
      <c r="W50" s="4" t="s">
        <v>16</v>
      </c>
      <c r="X50" s="4" t="s">
        <v>16</v>
      </c>
    </row>
    <row r="51" spans="1:24" ht="11.1" customHeight="1" x14ac:dyDescent="0.2">
      <c r="A51" s="3" t="s">
        <v>17</v>
      </c>
      <c r="B51" s="3" t="s">
        <v>169</v>
      </c>
      <c r="C51" s="3" t="s">
        <v>170</v>
      </c>
      <c r="D51" s="3" t="s">
        <v>20</v>
      </c>
      <c r="E51" s="3" t="s">
        <v>21</v>
      </c>
      <c r="F51" s="3" t="s">
        <v>154</v>
      </c>
      <c r="G51" s="3" t="s">
        <v>42</v>
      </c>
      <c r="H51" s="3" t="s">
        <v>171</v>
      </c>
      <c r="I51" s="3" t="s">
        <v>1012</v>
      </c>
      <c r="J51" s="3" t="s">
        <v>1013</v>
      </c>
      <c r="K51" s="44">
        <f>Revenue[[#This Row],[2019
 Total Budget]]-Revenue[[#This Row],[Budget Adjustments]]</f>
        <v>0</v>
      </c>
      <c r="L51" s="42"/>
      <c r="M51" s="12">
        <v>0</v>
      </c>
      <c r="N51" s="12">
        <v>0</v>
      </c>
      <c r="O51" s="22" t="str">
        <f>IF(Revenue[[#This Row],[2019
 Total Budget]]=0,"",Revenue[[#This Row],[2019
 YTD Activity
 Through March]]/Revenue[[#This Row],[2019
 Total Budget]])</f>
        <v/>
      </c>
      <c r="P51" s="12">
        <v>0</v>
      </c>
      <c r="Q51" s="12">
        <v>0</v>
      </c>
      <c r="R51" s="12">
        <v>0</v>
      </c>
      <c r="S51" s="22" t="str">
        <f>IF(Revenue[[#This Row],[2018
 Total Activity]]=0,"",Revenue[[#This Row],[2018
 YTD Activity
 Through March]]/Revenue[[#This Row],[2018
 Total Activity]])</f>
        <v/>
      </c>
      <c r="T51" s="12">
        <v>0</v>
      </c>
      <c r="U51" s="12">
        <v>0</v>
      </c>
      <c r="V51" s="22" t="str">
        <f>IF(Revenue[[#This Row],[2017
 Total Activity]]=0,"",Revenue[[#This Row],[2017
 YTD Activity
 Through March]]/Revenue[[#This Row],[2017
 Total Activity]])</f>
        <v/>
      </c>
      <c r="W51" s="4" t="s">
        <v>16</v>
      </c>
      <c r="X51" s="4" t="s">
        <v>16</v>
      </c>
    </row>
    <row r="52" spans="1:24" ht="11.1" customHeight="1" x14ac:dyDescent="0.2">
      <c r="A52" s="3" t="s">
        <v>17</v>
      </c>
      <c r="B52" s="3" t="s">
        <v>172</v>
      </c>
      <c r="C52" s="3" t="s">
        <v>173</v>
      </c>
      <c r="D52" s="3" t="s">
        <v>20</v>
      </c>
      <c r="E52" s="3" t="s">
        <v>21</v>
      </c>
      <c r="F52" s="3" t="s">
        <v>154</v>
      </c>
      <c r="G52" s="3" t="s">
        <v>174</v>
      </c>
      <c r="H52" s="3" t="s">
        <v>175</v>
      </c>
      <c r="I52" s="3" t="s">
        <v>998</v>
      </c>
      <c r="J52" s="3" t="s">
        <v>999</v>
      </c>
      <c r="K52" s="44">
        <f>Revenue[[#This Row],[2019
 Total Budget]]-Revenue[[#This Row],[Budget Adjustments]]</f>
        <v>-60000</v>
      </c>
      <c r="L52" s="42"/>
      <c r="M52" s="12">
        <v>-60000</v>
      </c>
      <c r="N52" s="12">
        <v>0</v>
      </c>
      <c r="O52" s="22">
        <f>IF(Revenue[[#This Row],[2019
 Total Budget]]=0,"",Revenue[[#This Row],[2019
 YTD Activity
 Through March]]/Revenue[[#This Row],[2019
 Total Budget]])</f>
        <v>0</v>
      </c>
      <c r="P52" s="12">
        <v>0</v>
      </c>
      <c r="Q52" s="12">
        <v>-61469.25</v>
      </c>
      <c r="R52" s="12">
        <v>0</v>
      </c>
      <c r="S52" s="22">
        <f>IF(Revenue[[#This Row],[2018
 Total Activity]]=0,"",Revenue[[#This Row],[2018
 YTD Activity
 Through March]]/Revenue[[#This Row],[2018
 Total Activity]])</f>
        <v>0</v>
      </c>
      <c r="T52" s="12">
        <v>-53314</v>
      </c>
      <c r="U52" s="12">
        <v>0</v>
      </c>
      <c r="V52" s="22">
        <f>IF(Revenue[[#This Row],[2017
 Total Activity]]=0,"",Revenue[[#This Row],[2017
 YTD Activity
 Through March]]/Revenue[[#This Row],[2017
 Total Activity]])</f>
        <v>0</v>
      </c>
      <c r="W52" s="4" t="s">
        <v>16</v>
      </c>
      <c r="X52" s="4" t="s">
        <v>16</v>
      </c>
    </row>
    <row r="53" spans="1:24" ht="11.1" customHeight="1" x14ac:dyDescent="0.2">
      <c r="A53" s="3" t="s">
        <v>17</v>
      </c>
      <c r="B53" s="3" t="s">
        <v>176</v>
      </c>
      <c r="C53" s="3" t="s">
        <v>177</v>
      </c>
      <c r="D53" s="3" t="s">
        <v>20</v>
      </c>
      <c r="E53" s="3" t="s">
        <v>21</v>
      </c>
      <c r="F53" s="3" t="s">
        <v>154</v>
      </c>
      <c r="G53" s="3" t="s">
        <v>174</v>
      </c>
      <c r="H53" s="3" t="s">
        <v>178</v>
      </c>
      <c r="I53" s="3" t="s">
        <v>998</v>
      </c>
      <c r="J53" s="3" t="s">
        <v>999</v>
      </c>
      <c r="K53" s="44">
        <f>Revenue[[#This Row],[2019
 Total Budget]]-Revenue[[#This Row],[Budget Adjustments]]</f>
        <v>-72000</v>
      </c>
      <c r="L53" s="42"/>
      <c r="M53" s="12">
        <v>-72000</v>
      </c>
      <c r="N53" s="12">
        <v>-14070</v>
      </c>
      <c r="O53" s="22">
        <f>IF(Revenue[[#This Row],[2019
 Total Budget]]=0,"",Revenue[[#This Row],[2019
 YTD Activity
 Through March]]/Revenue[[#This Row],[2019
 Total Budget]])</f>
        <v>0.19541666666666666</v>
      </c>
      <c r="P53" s="12">
        <v>0</v>
      </c>
      <c r="Q53" s="12">
        <v>-64153.42</v>
      </c>
      <c r="R53" s="12">
        <v>-6165</v>
      </c>
      <c r="S53" s="22">
        <f>IF(Revenue[[#This Row],[2018
 Total Activity]]=0,"",Revenue[[#This Row],[2018
 YTD Activity
 Through March]]/Revenue[[#This Row],[2018
 Total Activity]])</f>
        <v>9.609776064939328E-2</v>
      </c>
      <c r="T53" s="12">
        <v>-98844</v>
      </c>
      <c r="U53" s="12">
        <v>-19810</v>
      </c>
      <c r="V53" s="22">
        <f>IF(Revenue[[#This Row],[2017
 Total Activity]]=0,"",Revenue[[#This Row],[2017
 YTD Activity
 Through March]]/Revenue[[#This Row],[2017
 Total Activity]])</f>
        <v>0.20041681842094614</v>
      </c>
      <c r="W53" s="4" t="s">
        <v>16</v>
      </c>
      <c r="X53" s="4" t="s">
        <v>16</v>
      </c>
    </row>
    <row r="54" spans="1:24" ht="11.1" customHeight="1" x14ac:dyDescent="0.2">
      <c r="A54" s="3" t="s">
        <v>17</v>
      </c>
      <c r="B54" s="3" t="s">
        <v>179</v>
      </c>
      <c r="C54" s="3" t="s">
        <v>180</v>
      </c>
      <c r="D54" s="3" t="s">
        <v>20</v>
      </c>
      <c r="E54" s="3" t="s">
        <v>21</v>
      </c>
      <c r="F54" s="3" t="s">
        <v>154</v>
      </c>
      <c r="G54" s="3" t="s">
        <v>174</v>
      </c>
      <c r="H54" s="3" t="s">
        <v>178</v>
      </c>
      <c r="I54" s="3" t="s">
        <v>998</v>
      </c>
      <c r="J54" s="3" t="s">
        <v>1014</v>
      </c>
      <c r="K54" s="44">
        <f>Revenue[[#This Row],[2019
 Total Budget]]-Revenue[[#This Row],[Budget Adjustments]]</f>
        <v>-6600</v>
      </c>
      <c r="L54" s="42"/>
      <c r="M54" s="12">
        <v>-6600</v>
      </c>
      <c r="N54" s="12">
        <v>-700</v>
      </c>
      <c r="O54" s="22">
        <f>IF(Revenue[[#This Row],[2019
 Total Budget]]=0,"",Revenue[[#This Row],[2019
 YTD Activity
 Through March]]/Revenue[[#This Row],[2019
 Total Budget]])</f>
        <v>0.10606060606060606</v>
      </c>
      <c r="P54" s="12">
        <v>0</v>
      </c>
      <c r="Q54" s="12">
        <v>-5213.9799999999996</v>
      </c>
      <c r="R54" s="12">
        <v>0</v>
      </c>
      <c r="S54" s="22">
        <f>IF(Revenue[[#This Row],[2018
 Total Activity]]=0,"",Revenue[[#This Row],[2018
 YTD Activity
 Through March]]/Revenue[[#This Row],[2018
 Total Activity]])</f>
        <v>0</v>
      </c>
      <c r="T54" s="12">
        <v>0</v>
      </c>
      <c r="U54" s="12">
        <v>0</v>
      </c>
      <c r="V54" s="22" t="str">
        <f>IF(Revenue[[#This Row],[2017
 Total Activity]]=0,"",Revenue[[#This Row],[2017
 YTD Activity
 Through March]]/Revenue[[#This Row],[2017
 Total Activity]])</f>
        <v/>
      </c>
      <c r="W54" s="4" t="s">
        <v>16</v>
      </c>
      <c r="X54" s="4" t="s">
        <v>16</v>
      </c>
    </row>
    <row r="55" spans="1:24" ht="11.1" customHeight="1" x14ac:dyDescent="0.2">
      <c r="A55" s="3" t="s">
        <v>17</v>
      </c>
      <c r="B55" s="3" t="s">
        <v>181</v>
      </c>
      <c r="C55" s="3" t="s">
        <v>182</v>
      </c>
      <c r="D55" s="3" t="s">
        <v>20</v>
      </c>
      <c r="E55" s="3" t="s">
        <v>21</v>
      </c>
      <c r="F55" s="3" t="s">
        <v>154</v>
      </c>
      <c r="G55" s="3" t="s">
        <v>174</v>
      </c>
      <c r="H55" s="3" t="s">
        <v>178</v>
      </c>
      <c r="I55" s="3" t="s">
        <v>998</v>
      </c>
      <c r="J55" s="3" t="s">
        <v>1015</v>
      </c>
      <c r="K55" s="44">
        <f>Revenue[[#This Row],[2019
 Total Budget]]-Revenue[[#This Row],[Budget Adjustments]]</f>
        <v>-31293</v>
      </c>
      <c r="L55" s="42"/>
      <c r="M55" s="12">
        <v>-31293</v>
      </c>
      <c r="N55" s="12">
        <v>-5561</v>
      </c>
      <c r="O55" s="22">
        <f>IF(Revenue[[#This Row],[2019
 Total Budget]]=0,"",Revenue[[#This Row],[2019
 YTD Activity
 Through March]]/Revenue[[#This Row],[2019
 Total Budget]])</f>
        <v>0.17770747451506727</v>
      </c>
      <c r="P55" s="12">
        <v>50</v>
      </c>
      <c r="Q55" s="12">
        <v>-22542.93</v>
      </c>
      <c r="R55" s="12">
        <v>-65</v>
      </c>
      <c r="S55" s="22">
        <f>IF(Revenue[[#This Row],[2018
 Total Activity]]=0,"",Revenue[[#This Row],[2018
 YTD Activity
 Through March]]/Revenue[[#This Row],[2018
 Total Activity]])</f>
        <v>2.8833873857568647E-3</v>
      </c>
      <c r="T55" s="12">
        <v>0</v>
      </c>
      <c r="U55" s="12">
        <v>0</v>
      </c>
      <c r="V55" s="22" t="str">
        <f>IF(Revenue[[#This Row],[2017
 Total Activity]]=0,"",Revenue[[#This Row],[2017
 YTD Activity
 Through March]]/Revenue[[#This Row],[2017
 Total Activity]])</f>
        <v/>
      </c>
      <c r="W55" s="4" t="s">
        <v>16</v>
      </c>
      <c r="X55" s="4" t="s">
        <v>16</v>
      </c>
    </row>
    <row r="56" spans="1:24" ht="11.1" customHeight="1" x14ac:dyDescent="0.2">
      <c r="A56" s="3" t="s">
        <v>17</v>
      </c>
      <c r="B56" s="3" t="s">
        <v>183</v>
      </c>
      <c r="C56" s="3" t="s">
        <v>184</v>
      </c>
      <c r="D56" s="3" t="s">
        <v>20</v>
      </c>
      <c r="E56" s="3" t="s">
        <v>21</v>
      </c>
      <c r="F56" s="3" t="s">
        <v>154</v>
      </c>
      <c r="G56" s="3" t="s">
        <v>174</v>
      </c>
      <c r="H56" s="3" t="s">
        <v>178</v>
      </c>
      <c r="I56" s="3" t="s">
        <v>998</v>
      </c>
      <c r="J56" s="3" t="s">
        <v>1016</v>
      </c>
      <c r="K56" s="44">
        <f>Revenue[[#This Row],[2019
 Total Budget]]-Revenue[[#This Row],[Budget Adjustments]]</f>
        <v>-2050</v>
      </c>
      <c r="L56" s="42"/>
      <c r="M56" s="12">
        <v>-2050</v>
      </c>
      <c r="N56" s="12">
        <v>0</v>
      </c>
      <c r="O56" s="22">
        <f>IF(Revenue[[#This Row],[2019
 Total Budget]]=0,"",Revenue[[#This Row],[2019
 YTD Activity
 Through March]]/Revenue[[#This Row],[2019
 Total Budget]])</f>
        <v>0</v>
      </c>
      <c r="P56" s="12">
        <v>0</v>
      </c>
      <c r="Q56" s="12">
        <v>-854.97</v>
      </c>
      <c r="R56" s="12">
        <v>0</v>
      </c>
      <c r="S56" s="22">
        <f>IF(Revenue[[#This Row],[2018
 Total Activity]]=0,"",Revenue[[#This Row],[2018
 YTD Activity
 Through March]]/Revenue[[#This Row],[2018
 Total Activity]])</f>
        <v>0</v>
      </c>
      <c r="T56" s="12">
        <v>0</v>
      </c>
      <c r="U56" s="12">
        <v>0</v>
      </c>
      <c r="V56" s="22" t="str">
        <f>IF(Revenue[[#This Row],[2017
 Total Activity]]=0,"",Revenue[[#This Row],[2017
 YTD Activity
 Through March]]/Revenue[[#This Row],[2017
 Total Activity]])</f>
        <v/>
      </c>
      <c r="W56" s="4" t="s">
        <v>16</v>
      </c>
      <c r="X56" s="4" t="s">
        <v>16</v>
      </c>
    </row>
    <row r="57" spans="1:24" ht="11.1" customHeight="1" x14ac:dyDescent="0.2">
      <c r="A57" s="3" t="s">
        <v>17</v>
      </c>
      <c r="B57" s="3" t="s">
        <v>185</v>
      </c>
      <c r="C57" s="3" t="s">
        <v>186</v>
      </c>
      <c r="D57" s="3" t="s">
        <v>20</v>
      </c>
      <c r="E57" s="3" t="s">
        <v>21</v>
      </c>
      <c r="F57" s="3" t="s">
        <v>154</v>
      </c>
      <c r="G57" s="3" t="s">
        <v>174</v>
      </c>
      <c r="H57" s="3" t="s">
        <v>187</v>
      </c>
      <c r="I57" s="3" t="s">
        <v>1000</v>
      </c>
      <c r="J57" s="3" t="s">
        <v>1001</v>
      </c>
      <c r="K57" s="44">
        <f>Revenue[[#This Row],[2019
 Total Budget]]-Revenue[[#This Row],[Budget Adjustments]]</f>
        <v>-15000</v>
      </c>
      <c r="L57" s="42"/>
      <c r="M57" s="12">
        <v>-15000</v>
      </c>
      <c r="N57" s="12">
        <v>-15000</v>
      </c>
      <c r="O57" s="22">
        <f>IF(Revenue[[#This Row],[2019
 Total Budget]]=0,"",Revenue[[#This Row],[2019
 YTD Activity
 Through March]]/Revenue[[#This Row],[2019
 Total Budget]])</f>
        <v>1</v>
      </c>
      <c r="P57" s="12">
        <v>0</v>
      </c>
      <c r="Q57" s="12">
        <v>-15000</v>
      </c>
      <c r="R57" s="12">
        <v>-15000</v>
      </c>
      <c r="S57" s="22">
        <f>IF(Revenue[[#This Row],[2018
 Total Activity]]=0,"",Revenue[[#This Row],[2018
 YTD Activity
 Through March]]/Revenue[[#This Row],[2018
 Total Activity]])</f>
        <v>1</v>
      </c>
      <c r="T57" s="12">
        <v>-11000</v>
      </c>
      <c r="U57" s="12">
        <v>-11000</v>
      </c>
      <c r="V57" s="22">
        <f>IF(Revenue[[#This Row],[2017
 Total Activity]]=0,"",Revenue[[#This Row],[2017
 YTD Activity
 Through March]]/Revenue[[#This Row],[2017
 Total Activity]])</f>
        <v>1</v>
      </c>
      <c r="W57" s="4" t="s">
        <v>16</v>
      </c>
      <c r="X57" s="4" t="s">
        <v>16</v>
      </c>
    </row>
    <row r="58" spans="1:24" ht="11.1" customHeight="1" x14ac:dyDescent="0.2">
      <c r="A58" s="3" t="s">
        <v>17</v>
      </c>
      <c r="B58" s="3" t="s">
        <v>188</v>
      </c>
      <c r="C58" s="3" t="s">
        <v>189</v>
      </c>
      <c r="D58" s="3" t="s">
        <v>20</v>
      </c>
      <c r="E58" s="3" t="s">
        <v>21</v>
      </c>
      <c r="F58" s="3" t="s">
        <v>154</v>
      </c>
      <c r="G58" s="3" t="s">
        <v>174</v>
      </c>
      <c r="H58" s="3" t="s">
        <v>190</v>
      </c>
      <c r="I58" s="3" t="s">
        <v>1002</v>
      </c>
      <c r="J58" s="3" t="s">
        <v>1003</v>
      </c>
      <c r="K58" s="44">
        <f>Revenue[[#This Row],[2019
 Total Budget]]-Revenue[[#This Row],[Budget Adjustments]]</f>
        <v>-25000</v>
      </c>
      <c r="L58" s="42"/>
      <c r="M58" s="12">
        <v>-25000</v>
      </c>
      <c r="N58" s="12">
        <v>-310</v>
      </c>
      <c r="O58" s="22">
        <f>IF(Revenue[[#This Row],[2019
 Total Budget]]=0,"",Revenue[[#This Row],[2019
 YTD Activity
 Through March]]/Revenue[[#This Row],[2019
 Total Budget]])</f>
        <v>1.24E-2</v>
      </c>
      <c r="P58" s="12">
        <v>0</v>
      </c>
      <c r="Q58" s="12">
        <v>-26192.16</v>
      </c>
      <c r="R58" s="12">
        <v>-250</v>
      </c>
      <c r="S58" s="22">
        <f>IF(Revenue[[#This Row],[2018
 Total Activity]]=0,"",Revenue[[#This Row],[2018
 YTD Activity
 Through March]]/Revenue[[#This Row],[2018
 Total Activity]])</f>
        <v>9.5448408989560231E-3</v>
      </c>
      <c r="T58" s="12">
        <v>-24222.53</v>
      </c>
      <c r="U58" s="12">
        <v>-200</v>
      </c>
      <c r="V58" s="22">
        <f>IF(Revenue[[#This Row],[2017
 Total Activity]]=0,"",Revenue[[#This Row],[2017
 YTD Activity
 Through March]]/Revenue[[#This Row],[2017
 Total Activity]])</f>
        <v>8.2567758198668767E-3</v>
      </c>
      <c r="W58" s="4" t="s">
        <v>16</v>
      </c>
      <c r="X58" s="4" t="s">
        <v>16</v>
      </c>
    </row>
    <row r="59" spans="1:24" ht="11.1" customHeight="1" x14ac:dyDescent="0.2">
      <c r="A59" s="3" t="s">
        <v>17</v>
      </c>
      <c r="B59" s="3" t="s">
        <v>191</v>
      </c>
      <c r="C59" s="3" t="s">
        <v>192</v>
      </c>
      <c r="D59" s="3" t="s">
        <v>20</v>
      </c>
      <c r="E59" s="3" t="s">
        <v>21</v>
      </c>
      <c r="F59" s="3" t="s">
        <v>154</v>
      </c>
      <c r="G59" s="3" t="s">
        <v>174</v>
      </c>
      <c r="H59" s="3" t="s">
        <v>51</v>
      </c>
      <c r="I59" s="16" t="s">
        <v>1518</v>
      </c>
      <c r="J59" s="3" t="s">
        <v>1004</v>
      </c>
      <c r="K59" s="44">
        <f>Revenue[[#This Row],[2019
 Total Budget]]-Revenue[[#This Row],[Budget Adjustments]]</f>
        <v>-3000</v>
      </c>
      <c r="L59" s="42"/>
      <c r="M59" s="12">
        <v>-3000</v>
      </c>
      <c r="N59" s="12">
        <v>-2000</v>
      </c>
      <c r="O59" s="22">
        <f>IF(Revenue[[#This Row],[2019
 Total Budget]]=0,"",Revenue[[#This Row],[2019
 YTD Activity
 Through March]]/Revenue[[#This Row],[2019
 Total Budget]])</f>
        <v>0.66666666666666663</v>
      </c>
      <c r="P59" s="12">
        <v>0</v>
      </c>
      <c r="Q59" s="12">
        <v>-2000</v>
      </c>
      <c r="R59" s="12">
        <v>-2000</v>
      </c>
      <c r="S59" s="22">
        <f>IF(Revenue[[#This Row],[2018
 Total Activity]]=0,"",Revenue[[#This Row],[2018
 YTD Activity
 Through March]]/Revenue[[#This Row],[2018
 Total Activity]])</f>
        <v>1</v>
      </c>
      <c r="T59" s="12">
        <v>-8715.0400000000009</v>
      </c>
      <c r="U59" s="12">
        <v>-2000</v>
      </c>
      <c r="V59" s="22">
        <f>IF(Revenue[[#This Row],[2017
 Total Activity]]=0,"",Revenue[[#This Row],[2017
 YTD Activity
 Through March]]/Revenue[[#This Row],[2017
 Total Activity]])</f>
        <v>0.22948833281315975</v>
      </c>
      <c r="W59" s="4" t="s">
        <v>16</v>
      </c>
      <c r="X59" s="4" t="s">
        <v>16</v>
      </c>
    </row>
    <row r="60" spans="1:24" ht="11.1" customHeight="1" x14ac:dyDescent="0.2">
      <c r="A60" s="3" t="s">
        <v>17</v>
      </c>
      <c r="B60" s="3" t="s">
        <v>193</v>
      </c>
      <c r="C60" s="3" t="s">
        <v>194</v>
      </c>
      <c r="D60" s="3" t="s">
        <v>20</v>
      </c>
      <c r="E60" s="3" t="s">
        <v>21</v>
      </c>
      <c r="F60" s="3" t="s">
        <v>195</v>
      </c>
      <c r="G60" s="3" t="s">
        <v>25</v>
      </c>
      <c r="H60" s="3" t="s">
        <v>196</v>
      </c>
      <c r="I60" s="3" t="s">
        <v>998</v>
      </c>
      <c r="J60" s="3" t="s">
        <v>999</v>
      </c>
      <c r="K60" s="44">
        <f>Revenue[[#This Row],[2019
 Total Budget]]-Revenue[[#This Row],[Budget Adjustments]]</f>
        <v>-3500</v>
      </c>
      <c r="L60" s="42"/>
      <c r="M60" s="12">
        <v>-3500</v>
      </c>
      <c r="N60" s="12">
        <v>-800</v>
      </c>
      <c r="O60" s="22">
        <f>IF(Revenue[[#This Row],[2019
 Total Budget]]=0,"",Revenue[[#This Row],[2019
 YTD Activity
 Through March]]/Revenue[[#This Row],[2019
 Total Budget]])</f>
        <v>0.22857142857142856</v>
      </c>
      <c r="P60" s="12">
        <v>0</v>
      </c>
      <c r="Q60" s="12">
        <v>-2800</v>
      </c>
      <c r="R60" s="12">
        <v>-500</v>
      </c>
      <c r="S60" s="22">
        <f>IF(Revenue[[#This Row],[2018
 Total Activity]]=0,"",Revenue[[#This Row],[2018
 YTD Activity
 Through March]]/Revenue[[#This Row],[2018
 Total Activity]])</f>
        <v>0.17857142857142858</v>
      </c>
      <c r="T60" s="12">
        <v>-3300</v>
      </c>
      <c r="U60" s="12">
        <v>-700</v>
      </c>
      <c r="V60" s="22">
        <f>IF(Revenue[[#This Row],[2017
 Total Activity]]=0,"",Revenue[[#This Row],[2017
 YTD Activity
 Through March]]/Revenue[[#This Row],[2017
 Total Activity]])</f>
        <v>0.21212121212121213</v>
      </c>
      <c r="W60" s="4" t="s">
        <v>16</v>
      </c>
      <c r="X60" s="4" t="s">
        <v>16</v>
      </c>
    </row>
    <row r="61" spans="1:24" ht="11.1" customHeight="1" x14ac:dyDescent="0.2">
      <c r="A61" s="3" t="s">
        <v>17</v>
      </c>
      <c r="B61" s="3" t="s">
        <v>197</v>
      </c>
      <c r="C61" s="3" t="s">
        <v>198</v>
      </c>
      <c r="D61" s="3" t="s">
        <v>20</v>
      </c>
      <c r="E61" s="3" t="s">
        <v>21</v>
      </c>
      <c r="F61" s="3" t="s">
        <v>195</v>
      </c>
      <c r="G61" s="3" t="s">
        <v>25</v>
      </c>
      <c r="H61" s="3" t="s">
        <v>199</v>
      </c>
      <c r="I61" s="3" t="s">
        <v>998</v>
      </c>
      <c r="J61" s="3" t="s">
        <v>999</v>
      </c>
      <c r="K61" s="44">
        <f>Revenue[[#This Row],[2019
 Total Budget]]-Revenue[[#This Row],[Budget Adjustments]]</f>
        <v>0</v>
      </c>
      <c r="L61" s="42"/>
      <c r="M61" s="12">
        <v>0</v>
      </c>
      <c r="N61" s="12">
        <v>0</v>
      </c>
      <c r="O61" s="22" t="str">
        <f>IF(Revenue[[#This Row],[2019
 Total Budget]]=0,"",Revenue[[#This Row],[2019
 YTD Activity
 Through March]]/Revenue[[#This Row],[2019
 Total Budget]])</f>
        <v/>
      </c>
      <c r="P61" s="12">
        <v>0</v>
      </c>
      <c r="Q61" s="12">
        <v>0</v>
      </c>
      <c r="R61" s="12">
        <v>0</v>
      </c>
      <c r="S61" s="22" t="str">
        <f>IF(Revenue[[#This Row],[2018
 Total Activity]]=0,"",Revenue[[#This Row],[2018
 YTD Activity
 Through March]]/Revenue[[#This Row],[2018
 Total Activity]])</f>
        <v/>
      </c>
      <c r="T61" s="12">
        <v>0</v>
      </c>
      <c r="U61" s="12">
        <v>0</v>
      </c>
      <c r="V61" s="22" t="str">
        <f>IF(Revenue[[#This Row],[2017
 Total Activity]]=0,"",Revenue[[#This Row],[2017
 YTD Activity
 Through March]]/Revenue[[#This Row],[2017
 Total Activity]])</f>
        <v/>
      </c>
      <c r="W61" s="4" t="s">
        <v>16</v>
      </c>
      <c r="X61" s="4" t="s">
        <v>16</v>
      </c>
    </row>
    <row r="62" spans="1:24" ht="11.1" customHeight="1" x14ac:dyDescent="0.2">
      <c r="A62" s="3" t="s">
        <v>17</v>
      </c>
      <c r="B62" s="3" t="s">
        <v>200</v>
      </c>
      <c r="C62" s="3" t="s">
        <v>201</v>
      </c>
      <c r="D62" s="3" t="s">
        <v>20</v>
      </c>
      <c r="E62" s="3" t="s">
        <v>21</v>
      </c>
      <c r="F62" s="3" t="s">
        <v>195</v>
      </c>
      <c r="G62" s="3" t="s">
        <v>42</v>
      </c>
      <c r="H62" s="3" t="s">
        <v>202</v>
      </c>
      <c r="I62" s="3" t="s">
        <v>998</v>
      </c>
      <c r="J62" s="3" t="s">
        <v>999</v>
      </c>
      <c r="K62" s="44">
        <f>Revenue[[#This Row],[2019
 Total Budget]]-Revenue[[#This Row],[Budget Adjustments]]</f>
        <v>-91364</v>
      </c>
      <c r="L62" s="42"/>
      <c r="M62" s="12">
        <v>-91364</v>
      </c>
      <c r="N62" s="12">
        <v>-3237.72</v>
      </c>
      <c r="O62" s="22">
        <f>IF(Revenue[[#This Row],[2019
 Total Budget]]=0,"",Revenue[[#This Row],[2019
 YTD Activity
 Through March]]/Revenue[[#This Row],[2019
 Total Budget]])</f>
        <v>3.5437590298148067E-2</v>
      </c>
      <c r="P62" s="12">
        <v>0</v>
      </c>
      <c r="Q62" s="12">
        <v>-91785.27</v>
      </c>
      <c r="R62" s="12">
        <v>-3101.24</v>
      </c>
      <c r="S62" s="22">
        <f>IF(Revenue[[#This Row],[2018
 Total Activity]]=0,"",Revenue[[#This Row],[2018
 YTD Activity
 Through March]]/Revenue[[#This Row],[2018
 Total Activity]])</f>
        <v>3.378799234343375E-2</v>
      </c>
      <c r="T62" s="12">
        <v>-91564.01</v>
      </c>
      <c r="U62" s="12">
        <v>-2870.62</v>
      </c>
      <c r="V62" s="22">
        <f>IF(Revenue[[#This Row],[2017
 Total Activity]]=0,"",Revenue[[#This Row],[2017
 YTD Activity
 Through March]]/Revenue[[#This Row],[2017
 Total Activity]])</f>
        <v>3.1350964205259249E-2</v>
      </c>
      <c r="W62" s="4" t="s">
        <v>16</v>
      </c>
      <c r="X62" s="4" t="s">
        <v>16</v>
      </c>
    </row>
    <row r="63" spans="1:24" ht="11.1" customHeight="1" x14ac:dyDescent="0.2">
      <c r="A63" s="3" t="s">
        <v>17</v>
      </c>
      <c r="B63" s="3" t="s">
        <v>203</v>
      </c>
      <c r="C63" s="3" t="s">
        <v>204</v>
      </c>
      <c r="D63" s="3" t="s">
        <v>20</v>
      </c>
      <c r="E63" s="3" t="s">
        <v>21</v>
      </c>
      <c r="F63" s="3" t="s">
        <v>195</v>
      </c>
      <c r="G63" s="3" t="s">
        <v>42</v>
      </c>
      <c r="H63" s="3" t="s">
        <v>205</v>
      </c>
      <c r="I63" s="3" t="s">
        <v>998</v>
      </c>
      <c r="J63" s="3" t="s">
        <v>999</v>
      </c>
      <c r="K63" s="44">
        <f>Revenue[[#This Row],[2019
 Total Budget]]-Revenue[[#This Row],[Budget Adjustments]]</f>
        <v>0</v>
      </c>
      <c r="L63" s="42"/>
      <c r="M63" s="12">
        <v>0</v>
      </c>
      <c r="N63" s="12">
        <v>0</v>
      </c>
      <c r="O63" s="22" t="str">
        <f>IF(Revenue[[#This Row],[2019
 Total Budget]]=0,"",Revenue[[#This Row],[2019
 YTD Activity
 Through March]]/Revenue[[#This Row],[2019
 Total Budget]])</f>
        <v/>
      </c>
      <c r="P63" s="12">
        <v>0</v>
      </c>
      <c r="Q63" s="12">
        <v>-2358.1</v>
      </c>
      <c r="R63" s="12">
        <v>0</v>
      </c>
      <c r="S63" s="22">
        <f>IF(Revenue[[#This Row],[2018
 Total Activity]]=0,"",Revenue[[#This Row],[2018
 YTD Activity
 Through March]]/Revenue[[#This Row],[2018
 Total Activity]])</f>
        <v>0</v>
      </c>
      <c r="T63" s="12">
        <v>-2280.08</v>
      </c>
      <c r="U63" s="12">
        <v>0</v>
      </c>
      <c r="V63" s="22">
        <f>IF(Revenue[[#This Row],[2017
 Total Activity]]=0,"",Revenue[[#This Row],[2017
 YTD Activity
 Through March]]/Revenue[[#This Row],[2017
 Total Activity]])</f>
        <v>0</v>
      </c>
      <c r="W63" s="4" t="s">
        <v>16</v>
      </c>
      <c r="X63" s="4" t="s">
        <v>16</v>
      </c>
    </row>
    <row r="64" spans="1:24" ht="11.1" customHeight="1" x14ac:dyDescent="0.2">
      <c r="A64" s="3" t="s">
        <v>17</v>
      </c>
      <c r="B64" s="3" t="s">
        <v>206</v>
      </c>
      <c r="C64" s="3" t="s">
        <v>207</v>
      </c>
      <c r="D64" s="3" t="s">
        <v>20</v>
      </c>
      <c r="E64" s="3" t="s">
        <v>21</v>
      </c>
      <c r="F64" s="3" t="s">
        <v>195</v>
      </c>
      <c r="G64" s="3" t="s">
        <v>130</v>
      </c>
      <c r="H64" s="3" t="s">
        <v>208</v>
      </c>
      <c r="I64" s="3" t="s">
        <v>998</v>
      </c>
      <c r="J64" s="3" t="s">
        <v>999</v>
      </c>
      <c r="K64" s="44">
        <f>Revenue[[#This Row],[2019
 Total Budget]]-Revenue[[#This Row],[Budget Adjustments]]</f>
        <v>-526577</v>
      </c>
      <c r="L64" s="42"/>
      <c r="M64" s="12">
        <v>-526577</v>
      </c>
      <c r="N64" s="12">
        <v>-31930.14</v>
      </c>
      <c r="O64" s="22">
        <f>IF(Revenue[[#This Row],[2019
 Total Budget]]=0,"",Revenue[[#This Row],[2019
 YTD Activity
 Through March]]/Revenue[[#This Row],[2019
 Total Budget]])</f>
        <v>6.0637171771649727E-2</v>
      </c>
      <c r="P64" s="12">
        <v>0</v>
      </c>
      <c r="Q64" s="12">
        <v>-434380.16</v>
      </c>
      <c r="R64" s="12">
        <v>-108490.54</v>
      </c>
      <c r="S64" s="22">
        <f>IF(Revenue[[#This Row],[2018
 Total Activity]]=0,"",Revenue[[#This Row],[2018
 YTD Activity
 Through March]]/Revenue[[#This Row],[2018
 Total Activity]])</f>
        <v>0.24975942731822742</v>
      </c>
      <c r="T64" s="12">
        <v>-425258.05</v>
      </c>
      <c r="U64" s="12">
        <v>0</v>
      </c>
      <c r="V64" s="22">
        <f>IF(Revenue[[#This Row],[2017
 Total Activity]]=0,"",Revenue[[#This Row],[2017
 YTD Activity
 Through March]]/Revenue[[#This Row],[2017
 Total Activity]])</f>
        <v>0</v>
      </c>
      <c r="W64" s="4" t="s">
        <v>16</v>
      </c>
      <c r="X64" s="4" t="s">
        <v>16</v>
      </c>
    </row>
    <row r="65" spans="1:24" ht="11.1" customHeight="1" x14ac:dyDescent="0.2">
      <c r="A65" s="3" t="s">
        <v>17</v>
      </c>
      <c r="B65" s="3" t="s">
        <v>209</v>
      </c>
      <c r="C65" s="3" t="s">
        <v>210</v>
      </c>
      <c r="D65" s="3" t="s">
        <v>20</v>
      </c>
      <c r="E65" s="3" t="s">
        <v>21</v>
      </c>
      <c r="F65" s="3" t="s">
        <v>195</v>
      </c>
      <c r="G65" s="3" t="s">
        <v>130</v>
      </c>
      <c r="H65" s="3" t="s">
        <v>211</v>
      </c>
      <c r="I65" s="3" t="s">
        <v>1007</v>
      </c>
      <c r="J65" s="3" t="s">
        <v>1008</v>
      </c>
      <c r="K65" s="44">
        <f>Revenue[[#This Row],[2019
 Total Budget]]-Revenue[[#This Row],[Budget Adjustments]]</f>
        <v>0</v>
      </c>
      <c r="L65" s="42"/>
      <c r="M65" s="12">
        <v>0</v>
      </c>
      <c r="N65" s="12">
        <v>0</v>
      </c>
      <c r="O65" s="22" t="str">
        <f>IF(Revenue[[#This Row],[2019
 Total Budget]]=0,"",Revenue[[#This Row],[2019
 YTD Activity
 Through March]]/Revenue[[#This Row],[2019
 Total Budget]])</f>
        <v/>
      </c>
      <c r="P65" s="12">
        <v>0</v>
      </c>
      <c r="Q65" s="12">
        <v>-2500</v>
      </c>
      <c r="R65" s="12">
        <v>-2500</v>
      </c>
      <c r="S65" s="22">
        <f>IF(Revenue[[#This Row],[2018
 Total Activity]]=0,"",Revenue[[#This Row],[2018
 YTD Activity
 Through March]]/Revenue[[#This Row],[2018
 Total Activity]])</f>
        <v>1</v>
      </c>
      <c r="T65" s="12">
        <v>0</v>
      </c>
      <c r="U65" s="12">
        <v>0</v>
      </c>
      <c r="V65" s="22" t="str">
        <f>IF(Revenue[[#This Row],[2017
 Total Activity]]=0,"",Revenue[[#This Row],[2017
 YTD Activity
 Through March]]/Revenue[[#This Row],[2017
 Total Activity]])</f>
        <v/>
      </c>
      <c r="W65" s="4" t="s">
        <v>16</v>
      </c>
      <c r="X65" s="4" t="s">
        <v>16</v>
      </c>
    </row>
    <row r="66" spans="1:24" ht="11.1" customHeight="1" x14ac:dyDescent="0.2">
      <c r="A66" s="3" t="s">
        <v>17</v>
      </c>
      <c r="B66" s="3" t="s">
        <v>212</v>
      </c>
      <c r="C66" s="3" t="s">
        <v>213</v>
      </c>
      <c r="D66" s="3" t="s">
        <v>20</v>
      </c>
      <c r="E66" s="3" t="s">
        <v>21</v>
      </c>
      <c r="F66" s="3" t="s">
        <v>214</v>
      </c>
      <c r="G66" s="3" t="s">
        <v>58</v>
      </c>
      <c r="H66" s="3" t="s">
        <v>215</v>
      </c>
      <c r="I66" s="3" t="s">
        <v>1017</v>
      </c>
      <c r="J66" s="3" t="s">
        <v>1018</v>
      </c>
      <c r="K66" s="44">
        <f>Revenue[[#This Row],[2019
 Total Budget]]-Revenue[[#This Row],[Budget Adjustments]]</f>
        <v>-5232188</v>
      </c>
      <c r="L66" s="42"/>
      <c r="M66" s="12">
        <v>-5232188</v>
      </c>
      <c r="N66" s="12">
        <v>0</v>
      </c>
      <c r="O66" s="22">
        <f>IF(Revenue[[#This Row],[2019
 Total Budget]]=0,"",Revenue[[#This Row],[2019
 YTD Activity
 Through March]]/Revenue[[#This Row],[2019
 Total Budget]])</f>
        <v>0</v>
      </c>
      <c r="P66" s="12">
        <v>0</v>
      </c>
      <c r="Q66" s="12">
        <v>-5060462.4400000004</v>
      </c>
      <c r="R66" s="12">
        <v>0</v>
      </c>
      <c r="S66" s="22">
        <f>IF(Revenue[[#This Row],[2018
 Total Activity]]=0,"",Revenue[[#This Row],[2018
 YTD Activity
 Through March]]/Revenue[[#This Row],[2018
 Total Activity]])</f>
        <v>0</v>
      </c>
      <c r="T66" s="12">
        <v>-4955694.75</v>
      </c>
      <c r="U66" s="12">
        <v>0</v>
      </c>
      <c r="V66" s="22">
        <f>IF(Revenue[[#This Row],[2017
 Total Activity]]=0,"",Revenue[[#This Row],[2017
 YTD Activity
 Through March]]/Revenue[[#This Row],[2017
 Total Activity]])</f>
        <v>0</v>
      </c>
      <c r="W66" s="4" t="s">
        <v>16</v>
      </c>
      <c r="X66" s="4" t="s">
        <v>16</v>
      </c>
    </row>
    <row r="67" spans="1:24" ht="11.1" customHeight="1" x14ac:dyDescent="0.2">
      <c r="A67" s="3" t="s">
        <v>17</v>
      </c>
      <c r="B67" s="3" t="s">
        <v>216</v>
      </c>
      <c r="C67" s="3" t="s">
        <v>217</v>
      </c>
      <c r="D67" s="3" t="s">
        <v>20</v>
      </c>
      <c r="E67" s="3" t="s">
        <v>21</v>
      </c>
      <c r="F67" s="3" t="s">
        <v>214</v>
      </c>
      <c r="G67" s="3" t="s">
        <v>58</v>
      </c>
      <c r="H67" s="3" t="s">
        <v>218</v>
      </c>
      <c r="I67" s="3" t="s">
        <v>1017</v>
      </c>
      <c r="J67" s="3" t="s">
        <v>1018</v>
      </c>
      <c r="K67" s="44">
        <f>Revenue[[#This Row],[2019
 Total Budget]]-Revenue[[#This Row],[Budget Adjustments]]</f>
        <v>-45466</v>
      </c>
      <c r="L67" s="42"/>
      <c r="M67" s="12">
        <v>-45466</v>
      </c>
      <c r="N67" s="12">
        <v>0</v>
      </c>
      <c r="O67" s="22">
        <f>IF(Revenue[[#This Row],[2019
 Total Budget]]=0,"",Revenue[[#This Row],[2019
 YTD Activity
 Through March]]/Revenue[[#This Row],[2019
 Total Budget]])</f>
        <v>0</v>
      </c>
      <c r="P67" s="12">
        <v>0</v>
      </c>
      <c r="Q67" s="12">
        <v>-45465.94</v>
      </c>
      <c r="R67" s="12">
        <v>0</v>
      </c>
      <c r="S67" s="22">
        <f>IF(Revenue[[#This Row],[2018
 Total Activity]]=0,"",Revenue[[#This Row],[2018
 YTD Activity
 Through March]]/Revenue[[#This Row],[2018
 Total Activity]])</f>
        <v>0</v>
      </c>
      <c r="T67" s="12">
        <v>-43493.97</v>
      </c>
      <c r="U67" s="12">
        <v>0</v>
      </c>
      <c r="V67" s="22">
        <f>IF(Revenue[[#This Row],[2017
 Total Activity]]=0,"",Revenue[[#This Row],[2017
 YTD Activity
 Through March]]/Revenue[[#This Row],[2017
 Total Activity]])</f>
        <v>0</v>
      </c>
      <c r="W67" s="4" t="s">
        <v>16</v>
      </c>
      <c r="X67" s="4" t="s">
        <v>16</v>
      </c>
    </row>
    <row r="68" spans="1:24" ht="11.1" customHeight="1" x14ac:dyDescent="0.2">
      <c r="A68" s="3" t="s">
        <v>17</v>
      </c>
      <c r="B68" s="3" t="s">
        <v>219</v>
      </c>
      <c r="C68" s="3" t="s">
        <v>220</v>
      </c>
      <c r="D68" s="3" t="s">
        <v>20</v>
      </c>
      <c r="E68" s="3" t="s">
        <v>21</v>
      </c>
      <c r="F68" s="3" t="s">
        <v>214</v>
      </c>
      <c r="G68" s="3" t="s">
        <v>58</v>
      </c>
      <c r="H68" s="3" t="s">
        <v>221</v>
      </c>
      <c r="I68" s="3" t="s">
        <v>1017</v>
      </c>
      <c r="J68" s="3" t="s">
        <v>1018</v>
      </c>
      <c r="K68" s="44">
        <f>Revenue[[#This Row],[2019
 Total Budget]]-Revenue[[#This Row],[Budget Adjustments]]</f>
        <v>0</v>
      </c>
      <c r="L68" s="42"/>
      <c r="M68" s="12">
        <v>0</v>
      </c>
      <c r="N68" s="12">
        <v>0</v>
      </c>
      <c r="O68" s="22" t="str">
        <f>IF(Revenue[[#This Row],[2019
 Total Budget]]=0,"",Revenue[[#This Row],[2019
 YTD Activity
 Through March]]/Revenue[[#This Row],[2019
 Total Budget]])</f>
        <v/>
      </c>
      <c r="P68" s="12">
        <v>0</v>
      </c>
      <c r="Q68" s="12">
        <v>0</v>
      </c>
      <c r="R68" s="12">
        <v>0</v>
      </c>
      <c r="S68" s="22" t="str">
        <f>IF(Revenue[[#This Row],[2018
 Total Activity]]=0,"",Revenue[[#This Row],[2018
 YTD Activity
 Through March]]/Revenue[[#This Row],[2018
 Total Activity]])</f>
        <v/>
      </c>
      <c r="T68" s="12">
        <v>0</v>
      </c>
      <c r="U68" s="12">
        <v>0</v>
      </c>
      <c r="V68" s="22" t="str">
        <f>IF(Revenue[[#This Row],[2017
 Total Activity]]=0,"",Revenue[[#This Row],[2017
 YTD Activity
 Through March]]/Revenue[[#This Row],[2017
 Total Activity]])</f>
        <v/>
      </c>
      <c r="W68" s="4" t="s">
        <v>16</v>
      </c>
      <c r="X68" s="4" t="s">
        <v>16</v>
      </c>
    </row>
    <row r="69" spans="1:24" ht="11.1" customHeight="1" x14ac:dyDescent="0.2">
      <c r="A69" s="3" t="s">
        <v>17</v>
      </c>
      <c r="B69" s="3" t="s">
        <v>222</v>
      </c>
      <c r="C69" s="3" t="s">
        <v>223</v>
      </c>
      <c r="D69" s="3" t="s">
        <v>20</v>
      </c>
      <c r="E69" s="3" t="s">
        <v>21</v>
      </c>
      <c r="F69" s="3" t="s">
        <v>214</v>
      </c>
      <c r="G69" s="3" t="s">
        <v>58</v>
      </c>
      <c r="H69" s="3" t="s">
        <v>224</v>
      </c>
      <c r="I69" s="3" t="s">
        <v>1017</v>
      </c>
      <c r="J69" s="3" t="s">
        <v>1018</v>
      </c>
      <c r="K69" s="44">
        <f>Revenue[[#This Row],[2019
 Total Budget]]-Revenue[[#This Row],[Budget Adjustments]]</f>
        <v>-120862</v>
      </c>
      <c r="L69" s="42"/>
      <c r="M69" s="12">
        <v>-120862</v>
      </c>
      <c r="N69" s="12">
        <v>-63098.43</v>
      </c>
      <c r="O69" s="22">
        <f>IF(Revenue[[#This Row],[2019
 Total Budget]]=0,"",Revenue[[#This Row],[2019
 YTD Activity
 Through March]]/Revenue[[#This Row],[2019
 Total Budget]])</f>
        <v>0.52207004683026925</v>
      </c>
      <c r="P69" s="12">
        <v>0</v>
      </c>
      <c r="Q69" s="12">
        <v>-112076.06</v>
      </c>
      <c r="R69" s="12">
        <v>0</v>
      </c>
      <c r="S69" s="22">
        <f>IF(Revenue[[#This Row],[2018
 Total Activity]]=0,"",Revenue[[#This Row],[2018
 YTD Activity
 Through March]]/Revenue[[#This Row],[2018
 Total Activity]])</f>
        <v>0</v>
      </c>
      <c r="T69" s="12">
        <v>-46622.52</v>
      </c>
      <c r="U69" s="12">
        <v>-23974.38</v>
      </c>
      <c r="V69" s="22">
        <f>IF(Revenue[[#This Row],[2017
 Total Activity]]=0,"",Revenue[[#This Row],[2017
 YTD Activity
 Through March]]/Revenue[[#This Row],[2017
 Total Activity]])</f>
        <v>0.5142231694039705</v>
      </c>
      <c r="W69" s="4" t="s">
        <v>16</v>
      </c>
      <c r="X69" s="4" t="s">
        <v>16</v>
      </c>
    </row>
    <row r="70" spans="1:24" ht="11.1" customHeight="1" x14ac:dyDescent="0.2">
      <c r="A70" s="3" t="s">
        <v>17</v>
      </c>
      <c r="B70" s="3" t="s">
        <v>225</v>
      </c>
      <c r="C70" s="3" t="s">
        <v>226</v>
      </c>
      <c r="D70" s="3" t="s">
        <v>20</v>
      </c>
      <c r="E70" s="3" t="s">
        <v>21</v>
      </c>
      <c r="F70" s="3" t="s">
        <v>214</v>
      </c>
      <c r="G70" s="3" t="s">
        <v>58</v>
      </c>
      <c r="H70" s="3" t="s">
        <v>227</v>
      </c>
      <c r="I70" s="3" t="s">
        <v>1017</v>
      </c>
      <c r="J70" s="3" t="s">
        <v>1018</v>
      </c>
      <c r="K70" s="44">
        <f>Revenue[[#This Row],[2019
 Total Budget]]-Revenue[[#This Row],[Budget Adjustments]]</f>
        <v>-80000</v>
      </c>
      <c r="L70" s="42"/>
      <c r="M70" s="12">
        <v>-80000</v>
      </c>
      <c r="N70" s="12">
        <v>-17536.62</v>
      </c>
      <c r="O70" s="22">
        <f>IF(Revenue[[#This Row],[2019
 Total Budget]]=0,"",Revenue[[#This Row],[2019
 YTD Activity
 Through March]]/Revenue[[#This Row],[2019
 Total Budget]])</f>
        <v>0.21920774999999998</v>
      </c>
      <c r="P70" s="12">
        <v>0</v>
      </c>
      <c r="Q70" s="12">
        <v>-98458.05</v>
      </c>
      <c r="R70" s="12">
        <v>-19859.2</v>
      </c>
      <c r="S70" s="22">
        <f>IF(Revenue[[#This Row],[2018
 Total Activity]]=0,"",Revenue[[#This Row],[2018
 YTD Activity
 Through March]]/Revenue[[#This Row],[2018
 Total Activity]])</f>
        <v>0.20170214624400951</v>
      </c>
      <c r="T70" s="12">
        <v>-80935.399999999994</v>
      </c>
      <c r="U70" s="12">
        <v>-15935.98</v>
      </c>
      <c r="V70" s="22">
        <f>IF(Revenue[[#This Row],[2017
 Total Activity]]=0,"",Revenue[[#This Row],[2017
 YTD Activity
 Through March]]/Revenue[[#This Row],[2017
 Total Activity]])</f>
        <v>0.19689752568097521</v>
      </c>
      <c r="W70" s="4" t="s">
        <v>16</v>
      </c>
      <c r="X70" s="4" t="s">
        <v>16</v>
      </c>
    </row>
    <row r="71" spans="1:24" ht="11.1" customHeight="1" x14ac:dyDescent="0.2">
      <c r="A71" s="3" t="s">
        <v>17</v>
      </c>
      <c r="B71" s="3" t="s">
        <v>228</v>
      </c>
      <c r="C71" s="3" t="s">
        <v>229</v>
      </c>
      <c r="D71" s="3" t="s">
        <v>20</v>
      </c>
      <c r="E71" s="3" t="s">
        <v>21</v>
      </c>
      <c r="F71" s="3" t="s">
        <v>214</v>
      </c>
      <c r="G71" s="3" t="s">
        <v>111</v>
      </c>
      <c r="H71" s="3" t="s">
        <v>230</v>
      </c>
      <c r="I71" s="16" t="s">
        <v>1519</v>
      </c>
      <c r="J71" s="16" t="s">
        <v>1019</v>
      </c>
      <c r="K71" s="45">
        <f>Revenue[[#This Row],[2019
 Total Budget]]-Revenue[[#This Row],[Budget Adjustments]]</f>
        <v>-4592956</v>
      </c>
      <c r="L71" s="43"/>
      <c r="M71" s="12">
        <v>-4592956</v>
      </c>
      <c r="N71" s="12">
        <v>-1026397.6</v>
      </c>
      <c r="O71" s="22">
        <f>IF(Revenue[[#This Row],[2019
 Total Budget]]=0,"",Revenue[[#This Row],[2019
 YTD Activity
 Through March]]/Revenue[[#This Row],[2019
 Total Budget]])</f>
        <v>0.22347211686765558</v>
      </c>
      <c r="P71" s="12">
        <v>0</v>
      </c>
      <c r="Q71" s="12">
        <v>-4617426.67</v>
      </c>
      <c r="R71" s="12">
        <v>-1028319.61</v>
      </c>
      <c r="S71" s="22">
        <f>IF(Revenue[[#This Row],[2018
 Total Activity]]=0,"",Revenue[[#This Row],[2018
 YTD Activity
 Through March]]/Revenue[[#This Row],[2018
 Total Activity]])</f>
        <v>0.22270404783710404</v>
      </c>
      <c r="T71" s="12">
        <v>-4402207.1900000004</v>
      </c>
      <c r="U71" s="12">
        <v>-993243.6</v>
      </c>
      <c r="V71" s="22">
        <f>IF(Revenue[[#This Row],[2017
 Total Activity]]=0,"",Revenue[[#This Row],[2017
 YTD Activity
 Through March]]/Revenue[[#This Row],[2017
 Total Activity]])</f>
        <v>0.22562400112748893</v>
      </c>
      <c r="W71" s="4" t="s">
        <v>16</v>
      </c>
      <c r="X71" s="4" t="s">
        <v>16</v>
      </c>
    </row>
    <row r="72" spans="1:24" ht="11.1" customHeight="1" x14ac:dyDescent="0.2">
      <c r="A72" s="3" t="s">
        <v>17</v>
      </c>
      <c r="B72" s="3" t="s">
        <v>231</v>
      </c>
      <c r="C72" s="3" t="s">
        <v>232</v>
      </c>
      <c r="D72" s="3" t="s">
        <v>20</v>
      </c>
      <c r="E72" s="3" t="s">
        <v>21</v>
      </c>
      <c r="F72" s="3" t="s">
        <v>214</v>
      </c>
      <c r="G72" s="3" t="s">
        <v>111</v>
      </c>
      <c r="H72" s="3" t="s">
        <v>233</v>
      </c>
      <c r="I72" s="16" t="s">
        <v>1519</v>
      </c>
      <c r="J72" s="3" t="s">
        <v>1019</v>
      </c>
      <c r="K72" s="44">
        <f>Revenue[[#This Row],[2019
 Total Budget]]-Revenue[[#This Row],[Budget Adjustments]]</f>
        <v>-5000</v>
      </c>
      <c r="L72" s="42"/>
      <c r="M72" s="12">
        <v>-5000</v>
      </c>
      <c r="N72" s="12">
        <v>-232.68</v>
      </c>
      <c r="O72" s="22">
        <f>IF(Revenue[[#This Row],[2019
 Total Budget]]=0,"",Revenue[[#This Row],[2019
 YTD Activity
 Through March]]/Revenue[[#This Row],[2019
 Total Budget]])</f>
        <v>4.6536000000000001E-2</v>
      </c>
      <c r="P72" s="12">
        <v>0</v>
      </c>
      <c r="Q72" s="12">
        <v>-44567.83</v>
      </c>
      <c r="R72" s="12">
        <v>-4654.38</v>
      </c>
      <c r="S72" s="22">
        <f>IF(Revenue[[#This Row],[2018
 Total Activity]]=0,"",Revenue[[#This Row],[2018
 YTD Activity
 Through March]]/Revenue[[#This Row],[2018
 Total Activity]])</f>
        <v>0.10443362398393639</v>
      </c>
      <c r="T72" s="12">
        <v>-50898.9</v>
      </c>
      <c r="U72" s="12">
        <v>-4340.18</v>
      </c>
      <c r="V72" s="22">
        <f>IF(Revenue[[#This Row],[2017
 Total Activity]]=0,"",Revenue[[#This Row],[2017
 YTD Activity
 Through March]]/Revenue[[#This Row],[2017
 Total Activity]])</f>
        <v>8.5270605062191918E-2</v>
      </c>
      <c r="W72" s="4" t="s">
        <v>16</v>
      </c>
      <c r="X72" s="4" t="s">
        <v>16</v>
      </c>
    </row>
    <row r="73" spans="1:24" ht="11.1" customHeight="1" x14ac:dyDescent="0.2">
      <c r="A73" s="3" t="s">
        <v>17</v>
      </c>
      <c r="B73" s="3" t="s">
        <v>234</v>
      </c>
      <c r="C73" s="3" t="s">
        <v>235</v>
      </c>
      <c r="D73" s="3" t="s">
        <v>20</v>
      </c>
      <c r="E73" s="3" t="s">
        <v>21</v>
      </c>
      <c r="F73" s="3" t="s">
        <v>214</v>
      </c>
      <c r="G73" s="3" t="s">
        <v>111</v>
      </c>
      <c r="H73" s="3" t="s">
        <v>236</v>
      </c>
      <c r="I73" s="16" t="s">
        <v>1519</v>
      </c>
      <c r="J73" s="3" t="s">
        <v>1019</v>
      </c>
      <c r="K73" s="44">
        <f>Revenue[[#This Row],[2019
 Total Budget]]-Revenue[[#This Row],[Budget Adjustments]]</f>
        <v>-120000</v>
      </c>
      <c r="L73" s="42"/>
      <c r="M73" s="12">
        <v>-120000</v>
      </c>
      <c r="N73" s="12">
        <v>-40318.879999999997</v>
      </c>
      <c r="O73" s="22">
        <f>IF(Revenue[[#This Row],[2019
 Total Budget]]=0,"",Revenue[[#This Row],[2019
 YTD Activity
 Through March]]/Revenue[[#This Row],[2019
 Total Budget]])</f>
        <v>0.33599066666666666</v>
      </c>
      <c r="P73" s="12">
        <v>0</v>
      </c>
      <c r="Q73" s="12">
        <v>-124500.63</v>
      </c>
      <c r="R73" s="12">
        <v>-36055.07</v>
      </c>
      <c r="S73" s="22">
        <f>IF(Revenue[[#This Row],[2018
 Total Activity]]=0,"",Revenue[[#This Row],[2018
 YTD Activity
 Through March]]/Revenue[[#This Row],[2018
 Total Activity]])</f>
        <v>0.28959749039020927</v>
      </c>
      <c r="T73" s="12">
        <v>-110842.76</v>
      </c>
      <c r="U73" s="12">
        <v>-19851.86</v>
      </c>
      <c r="V73" s="22">
        <f>IF(Revenue[[#This Row],[2017
 Total Activity]]=0,"",Revenue[[#This Row],[2017
 YTD Activity
 Through March]]/Revenue[[#This Row],[2017
 Total Activity]])</f>
        <v>0.17909929344956768</v>
      </c>
      <c r="W73" s="4" t="s">
        <v>16</v>
      </c>
      <c r="X73" s="4" t="s">
        <v>16</v>
      </c>
    </row>
    <row r="74" spans="1:24" ht="11.1" customHeight="1" x14ac:dyDescent="0.2">
      <c r="A74" s="3" t="s">
        <v>17</v>
      </c>
      <c r="B74" s="3" t="s">
        <v>237</v>
      </c>
      <c r="C74" s="3" t="s">
        <v>238</v>
      </c>
      <c r="D74" s="3" t="s">
        <v>20</v>
      </c>
      <c r="E74" s="3" t="s">
        <v>21</v>
      </c>
      <c r="F74" s="3" t="s">
        <v>214</v>
      </c>
      <c r="G74" s="3" t="s">
        <v>111</v>
      </c>
      <c r="H74" s="3" t="s">
        <v>239</v>
      </c>
      <c r="I74" s="16" t="s">
        <v>1519</v>
      </c>
      <c r="J74" s="3" t="s">
        <v>1019</v>
      </c>
      <c r="K74" s="44">
        <f>Revenue[[#This Row],[2019
 Total Budget]]-Revenue[[#This Row],[Budget Adjustments]]</f>
        <v>-150000</v>
      </c>
      <c r="L74" s="42"/>
      <c r="M74" s="12">
        <v>-150000</v>
      </c>
      <c r="N74" s="12">
        <v>0</v>
      </c>
      <c r="O74" s="22">
        <f>IF(Revenue[[#This Row],[2019
 Total Budget]]=0,"",Revenue[[#This Row],[2019
 YTD Activity
 Through March]]/Revenue[[#This Row],[2019
 Total Budget]])</f>
        <v>0</v>
      </c>
      <c r="P74" s="12">
        <v>0</v>
      </c>
      <c r="Q74" s="12">
        <v>-157741.64000000001</v>
      </c>
      <c r="R74" s="12">
        <v>0</v>
      </c>
      <c r="S74" s="22">
        <f>IF(Revenue[[#This Row],[2018
 Total Activity]]=0,"",Revenue[[#This Row],[2018
 YTD Activity
 Through March]]/Revenue[[#This Row],[2018
 Total Activity]])</f>
        <v>0</v>
      </c>
      <c r="T74" s="12">
        <v>-151000.70000000001</v>
      </c>
      <c r="U74" s="12">
        <v>0</v>
      </c>
      <c r="V74" s="22">
        <f>IF(Revenue[[#This Row],[2017
 Total Activity]]=0,"",Revenue[[#This Row],[2017
 YTD Activity
 Through March]]/Revenue[[#This Row],[2017
 Total Activity]])</f>
        <v>0</v>
      </c>
      <c r="W74" s="4" t="s">
        <v>16</v>
      </c>
      <c r="X74" s="4" t="s">
        <v>16</v>
      </c>
    </row>
    <row r="75" spans="1:24" ht="11.1" customHeight="1" x14ac:dyDescent="0.2">
      <c r="A75" s="3" t="s">
        <v>17</v>
      </c>
      <c r="B75" s="3" t="s">
        <v>240</v>
      </c>
      <c r="C75" s="3" t="s">
        <v>241</v>
      </c>
      <c r="D75" s="3" t="s">
        <v>20</v>
      </c>
      <c r="E75" s="3" t="s">
        <v>21</v>
      </c>
      <c r="F75" s="3" t="s">
        <v>214</v>
      </c>
      <c r="G75" s="3" t="s">
        <v>242</v>
      </c>
      <c r="H75" s="3" t="s">
        <v>243</v>
      </c>
      <c r="I75" s="3" t="s">
        <v>1020</v>
      </c>
      <c r="J75" s="3" t="s">
        <v>1021</v>
      </c>
      <c r="K75" s="44">
        <f>Revenue[[#This Row],[2019
 Total Budget]]-Revenue[[#This Row],[Budget Adjustments]]</f>
        <v>-85000</v>
      </c>
      <c r="L75" s="42"/>
      <c r="M75" s="12">
        <v>-85000</v>
      </c>
      <c r="N75" s="12">
        <v>-15184.67</v>
      </c>
      <c r="O75" s="22">
        <f>IF(Revenue[[#This Row],[2019
 Total Budget]]=0,"",Revenue[[#This Row],[2019
 YTD Activity
 Through March]]/Revenue[[#This Row],[2019
 Total Budget]])</f>
        <v>0.17864317647058825</v>
      </c>
      <c r="P75" s="12">
        <v>0</v>
      </c>
      <c r="Q75" s="12">
        <v>-14519.63</v>
      </c>
      <c r="R75" s="12">
        <v>-2558.25</v>
      </c>
      <c r="S75" s="22">
        <f>IF(Revenue[[#This Row],[2018
 Total Activity]]=0,"",Revenue[[#This Row],[2018
 YTD Activity
 Through March]]/Revenue[[#This Row],[2018
 Total Activity]])</f>
        <v>0.17619250628287361</v>
      </c>
      <c r="T75" s="12">
        <v>-7098.8</v>
      </c>
      <c r="U75" s="12">
        <v>-2106.42</v>
      </c>
      <c r="V75" s="22">
        <f>IF(Revenue[[#This Row],[2017
 Total Activity]]=0,"",Revenue[[#This Row],[2017
 YTD Activity
 Through March]]/Revenue[[#This Row],[2017
 Total Activity]])</f>
        <v>0.29672902462388012</v>
      </c>
      <c r="W75" s="4" t="s">
        <v>16</v>
      </c>
      <c r="X75" s="4" t="s">
        <v>16</v>
      </c>
    </row>
    <row r="76" spans="1:24" ht="11.1" customHeight="1" x14ac:dyDescent="0.2">
      <c r="A76" s="3" t="s">
        <v>17</v>
      </c>
      <c r="B76" s="3" t="s">
        <v>244</v>
      </c>
      <c r="C76" s="3" t="s">
        <v>245</v>
      </c>
      <c r="D76" s="3" t="s">
        <v>20</v>
      </c>
      <c r="E76" s="3" t="s">
        <v>21</v>
      </c>
      <c r="F76" s="3" t="s">
        <v>214</v>
      </c>
      <c r="G76" s="3" t="s">
        <v>242</v>
      </c>
      <c r="H76" s="3" t="s">
        <v>246</v>
      </c>
      <c r="I76" s="3" t="s">
        <v>1020</v>
      </c>
      <c r="J76" s="3" t="s">
        <v>1021</v>
      </c>
      <c r="K76" s="44">
        <f>Revenue[[#This Row],[2019
 Total Budget]]-Revenue[[#This Row],[Budget Adjustments]]</f>
        <v>-46040</v>
      </c>
      <c r="L76" s="42"/>
      <c r="M76" s="12">
        <v>-46040</v>
      </c>
      <c r="N76" s="12">
        <v>-4400</v>
      </c>
      <c r="O76" s="22">
        <f>IF(Revenue[[#This Row],[2019
 Total Budget]]=0,"",Revenue[[#This Row],[2019
 YTD Activity
 Through March]]/Revenue[[#This Row],[2019
 Total Budget]])</f>
        <v>9.556907037358818E-2</v>
      </c>
      <c r="P76" s="12">
        <v>0</v>
      </c>
      <c r="Q76" s="12">
        <v>-45140.6</v>
      </c>
      <c r="R76" s="12">
        <v>-14714.38</v>
      </c>
      <c r="S76" s="22">
        <f>IF(Revenue[[#This Row],[2018
 Total Activity]]=0,"",Revenue[[#This Row],[2018
 YTD Activity
 Through March]]/Revenue[[#This Row],[2018
 Total Activity]])</f>
        <v>0.32596775408390671</v>
      </c>
      <c r="T76" s="12">
        <v>-35006.31</v>
      </c>
      <c r="U76" s="12">
        <v>-4400</v>
      </c>
      <c r="V76" s="22">
        <f>IF(Revenue[[#This Row],[2017
 Total Activity]]=0,"",Revenue[[#This Row],[2017
 YTD Activity
 Through March]]/Revenue[[#This Row],[2017
 Total Activity]])</f>
        <v>0.12569162530983702</v>
      </c>
      <c r="W76" s="4" t="s">
        <v>16</v>
      </c>
      <c r="X76" s="4" t="s">
        <v>16</v>
      </c>
    </row>
    <row r="77" spans="1:24" ht="11.1" customHeight="1" x14ac:dyDescent="0.2">
      <c r="A77" s="3" t="s">
        <v>17</v>
      </c>
      <c r="B77" s="3" t="s">
        <v>247</v>
      </c>
      <c r="C77" s="3" t="s">
        <v>248</v>
      </c>
      <c r="D77" s="3" t="s">
        <v>20</v>
      </c>
      <c r="E77" s="3" t="s">
        <v>21</v>
      </c>
      <c r="F77" s="3" t="s">
        <v>214</v>
      </c>
      <c r="G77" s="3" t="s">
        <v>249</v>
      </c>
      <c r="H77" s="3" t="s">
        <v>250</v>
      </c>
      <c r="I77" s="16" t="s">
        <v>1517</v>
      </c>
      <c r="J77" s="16" t="s">
        <v>1515</v>
      </c>
      <c r="K77" s="45">
        <f>Revenue[[#This Row],[2019
 Total Budget]]-Revenue[[#This Row],[Budget Adjustments]]</f>
        <v>0</v>
      </c>
      <c r="L77" s="43"/>
      <c r="M77" s="12">
        <v>0</v>
      </c>
      <c r="N77" s="12">
        <v>0</v>
      </c>
      <c r="O77" s="22" t="str">
        <f>IF(Revenue[[#This Row],[2019
 Total Budget]]=0,"",Revenue[[#This Row],[2019
 YTD Activity
 Through March]]/Revenue[[#This Row],[2019
 Total Budget]])</f>
        <v/>
      </c>
      <c r="P77" s="12">
        <v>0</v>
      </c>
      <c r="Q77" s="12">
        <v>0</v>
      </c>
      <c r="R77" s="12">
        <v>0</v>
      </c>
      <c r="S77" s="22" t="str">
        <f>IF(Revenue[[#This Row],[2018
 Total Activity]]=0,"",Revenue[[#This Row],[2018
 YTD Activity
 Through March]]/Revenue[[#This Row],[2018
 Total Activity]])</f>
        <v/>
      </c>
      <c r="T77" s="12">
        <v>0</v>
      </c>
      <c r="U77" s="12">
        <v>0</v>
      </c>
      <c r="V77" s="22" t="str">
        <f>IF(Revenue[[#This Row],[2017
 Total Activity]]=0,"",Revenue[[#This Row],[2017
 YTD Activity
 Through March]]/Revenue[[#This Row],[2017
 Total Activity]])</f>
        <v/>
      </c>
      <c r="W77" s="4" t="s">
        <v>16</v>
      </c>
      <c r="X77" s="4" t="s">
        <v>16</v>
      </c>
    </row>
    <row r="78" spans="1:24" ht="11.1" customHeight="1" x14ac:dyDescent="0.2">
      <c r="A78" s="3" t="s">
        <v>17</v>
      </c>
      <c r="B78" s="3" t="s">
        <v>251</v>
      </c>
      <c r="C78" s="3" t="s">
        <v>252</v>
      </c>
      <c r="D78" s="3" t="s">
        <v>20</v>
      </c>
      <c r="E78" s="3" t="s">
        <v>21</v>
      </c>
      <c r="F78" s="3" t="s">
        <v>214</v>
      </c>
      <c r="G78" s="3" t="s">
        <v>249</v>
      </c>
      <c r="H78" s="3" t="s">
        <v>253</v>
      </c>
      <c r="I78" s="16" t="s">
        <v>1517</v>
      </c>
      <c r="J78" s="16" t="s">
        <v>1515</v>
      </c>
      <c r="K78" s="45">
        <f>Revenue[[#This Row],[2019
 Total Budget]]-Revenue[[#This Row],[Budget Adjustments]]</f>
        <v>0</v>
      </c>
      <c r="L78" s="43"/>
      <c r="M78" s="12">
        <v>0</v>
      </c>
      <c r="N78" s="12">
        <v>0</v>
      </c>
      <c r="O78" s="22" t="str">
        <f>IF(Revenue[[#This Row],[2019
 Total Budget]]=0,"",Revenue[[#This Row],[2019
 YTD Activity
 Through March]]/Revenue[[#This Row],[2019
 Total Budget]])</f>
        <v/>
      </c>
      <c r="P78" s="12">
        <v>0</v>
      </c>
      <c r="Q78" s="12">
        <v>0</v>
      </c>
      <c r="R78" s="12">
        <v>0</v>
      </c>
      <c r="S78" s="22" t="str">
        <f>IF(Revenue[[#This Row],[2018
 Total Activity]]=0,"",Revenue[[#This Row],[2018
 YTD Activity
 Through March]]/Revenue[[#This Row],[2018
 Total Activity]])</f>
        <v/>
      </c>
      <c r="T78" s="12">
        <v>0</v>
      </c>
      <c r="U78" s="12">
        <v>0</v>
      </c>
      <c r="V78" s="22" t="str">
        <f>IF(Revenue[[#This Row],[2017
 Total Activity]]=0,"",Revenue[[#This Row],[2017
 YTD Activity
 Through March]]/Revenue[[#This Row],[2017
 Total Activity]])</f>
        <v/>
      </c>
      <c r="W78" s="4" t="s">
        <v>16</v>
      </c>
      <c r="X78" s="4" t="s">
        <v>16</v>
      </c>
    </row>
    <row r="79" spans="1:24" ht="11.1" customHeight="1" x14ac:dyDescent="0.2">
      <c r="A79" s="3" t="s">
        <v>17</v>
      </c>
      <c r="B79" s="3" t="s">
        <v>254</v>
      </c>
      <c r="C79" s="3" t="s">
        <v>255</v>
      </c>
      <c r="D79" s="3" t="s">
        <v>20</v>
      </c>
      <c r="E79" s="3" t="s">
        <v>21</v>
      </c>
      <c r="F79" s="3" t="s">
        <v>214</v>
      </c>
      <c r="G79" s="3" t="s">
        <v>249</v>
      </c>
      <c r="H79" s="3" t="s">
        <v>256</v>
      </c>
      <c r="I79" s="16" t="s">
        <v>1517</v>
      </c>
      <c r="J79" s="16" t="s">
        <v>1515</v>
      </c>
      <c r="K79" s="45">
        <f>Revenue[[#This Row],[2019
 Total Budget]]-Revenue[[#This Row],[Budget Adjustments]]</f>
        <v>0</v>
      </c>
      <c r="L79" s="43"/>
      <c r="M79" s="12">
        <v>0</v>
      </c>
      <c r="N79" s="12">
        <v>0</v>
      </c>
      <c r="O79" s="22" t="str">
        <f>IF(Revenue[[#This Row],[2019
 Total Budget]]=0,"",Revenue[[#This Row],[2019
 YTD Activity
 Through March]]/Revenue[[#This Row],[2019
 Total Budget]])</f>
        <v/>
      </c>
      <c r="P79" s="12">
        <v>0</v>
      </c>
      <c r="Q79" s="12">
        <v>0</v>
      </c>
      <c r="R79" s="12">
        <v>0</v>
      </c>
      <c r="S79" s="22" t="str">
        <f>IF(Revenue[[#This Row],[2018
 Total Activity]]=0,"",Revenue[[#This Row],[2018
 YTD Activity
 Through March]]/Revenue[[#This Row],[2018
 Total Activity]])</f>
        <v/>
      </c>
      <c r="T79" s="12">
        <v>0</v>
      </c>
      <c r="U79" s="12">
        <v>0</v>
      </c>
      <c r="V79" s="22" t="str">
        <f>IF(Revenue[[#This Row],[2017
 Total Activity]]=0,"",Revenue[[#This Row],[2017
 YTD Activity
 Through March]]/Revenue[[#This Row],[2017
 Total Activity]])</f>
        <v/>
      </c>
      <c r="W79" s="4" t="s">
        <v>16</v>
      </c>
      <c r="X79" s="4" t="s">
        <v>16</v>
      </c>
    </row>
    <row r="80" spans="1:24" ht="11.1" customHeight="1" x14ac:dyDescent="0.2">
      <c r="A80" s="3" t="s">
        <v>17</v>
      </c>
      <c r="B80" s="3" t="s">
        <v>257</v>
      </c>
      <c r="C80" s="3" t="s">
        <v>258</v>
      </c>
      <c r="D80" s="3" t="s">
        <v>20</v>
      </c>
      <c r="E80" s="3" t="s">
        <v>21</v>
      </c>
      <c r="F80" s="3" t="s">
        <v>214</v>
      </c>
      <c r="G80" s="3" t="s">
        <v>259</v>
      </c>
      <c r="H80" s="3" t="s">
        <v>260</v>
      </c>
      <c r="I80" s="16" t="s">
        <v>1518</v>
      </c>
      <c r="J80" s="3" t="s">
        <v>1004</v>
      </c>
      <c r="K80" s="44">
        <f>Revenue[[#This Row],[2019
 Total Budget]]-Revenue[[#This Row],[Budget Adjustments]]</f>
        <v>0</v>
      </c>
      <c r="L80" s="42"/>
      <c r="M80" s="12">
        <v>0</v>
      </c>
      <c r="N80" s="12">
        <v>-5689.83</v>
      </c>
      <c r="O80" s="22" t="str">
        <f>IF(Revenue[[#This Row],[2019
 Total Budget]]=0,"",Revenue[[#This Row],[2019
 YTD Activity
 Through March]]/Revenue[[#This Row],[2019
 Total Budget]])</f>
        <v/>
      </c>
      <c r="P80" s="12">
        <v>0</v>
      </c>
      <c r="Q80" s="12">
        <v>-786.2</v>
      </c>
      <c r="R80" s="12">
        <v>0</v>
      </c>
      <c r="S80" s="22">
        <f>IF(Revenue[[#This Row],[2018
 Total Activity]]=0,"",Revenue[[#This Row],[2018
 YTD Activity
 Through March]]/Revenue[[#This Row],[2018
 Total Activity]])</f>
        <v>0</v>
      </c>
      <c r="T80" s="12">
        <v>-7.63</v>
      </c>
      <c r="U80" s="12">
        <v>0</v>
      </c>
      <c r="V80" s="22">
        <f>IF(Revenue[[#This Row],[2017
 Total Activity]]=0,"",Revenue[[#This Row],[2017
 YTD Activity
 Through March]]/Revenue[[#This Row],[2017
 Total Activity]])</f>
        <v>0</v>
      </c>
      <c r="W80" s="4" t="s">
        <v>16</v>
      </c>
      <c r="X80" s="4" t="s">
        <v>16</v>
      </c>
    </row>
    <row r="81" spans="1:24" ht="11.1" customHeight="1" x14ac:dyDescent="0.2">
      <c r="A81" s="3" t="s">
        <v>17</v>
      </c>
      <c r="B81" s="3" t="s">
        <v>261</v>
      </c>
      <c r="C81" s="3" t="s">
        <v>262</v>
      </c>
      <c r="D81" s="3" t="s">
        <v>20</v>
      </c>
      <c r="E81" s="3" t="s">
        <v>21</v>
      </c>
      <c r="F81" s="3" t="s">
        <v>214</v>
      </c>
      <c r="G81" s="3" t="s">
        <v>259</v>
      </c>
      <c r="H81" s="3" t="s">
        <v>51</v>
      </c>
      <c r="I81" s="16" t="s">
        <v>1518</v>
      </c>
      <c r="J81" s="3" t="s">
        <v>1004</v>
      </c>
      <c r="K81" s="44">
        <f>Revenue[[#This Row],[2019
 Total Budget]]-Revenue[[#This Row],[Budget Adjustments]]</f>
        <v>0</v>
      </c>
      <c r="L81" s="42"/>
      <c r="M81" s="12">
        <v>0</v>
      </c>
      <c r="N81" s="12">
        <v>0</v>
      </c>
      <c r="O81" s="22" t="str">
        <f>IF(Revenue[[#This Row],[2019
 Total Budget]]=0,"",Revenue[[#This Row],[2019
 YTD Activity
 Through March]]/Revenue[[#This Row],[2019
 Total Budget]])</f>
        <v/>
      </c>
      <c r="P81" s="12">
        <v>0</v>
      </c>
      <c r="Q81" s="12">
        <v>0</v>
      </c>
      <c r="R81" s="12">
        <v>0</v>
      </c>
      <c r="S81" s="22" t="str">
        <f>IF(Revenue[[#This Row],[2018
 Total Activity]]=0,"",Revenue[[#This Row],[2018
 YTD Activity
 Through March]]/Revenue[[#This Row],[2018
 Total Activity]])</f>
        <v/>
      </c>
      <c r="T81" s="12">
        <v>0</v>
      </c>
      <c r="U81" s="12">
        <v>0</v>
      </c>
      <c r="V81" s="22" t="str">
        <f>IF(Revenue[[#This Row],[2017
 Total Activity]]=0,"",Revenue[[#This Row],[2017
 YTD Activity
 Through March]]/Revenue[[#This Row],[2017
 Total Activity]])</f>
        <v/>
      </c>
      <c r="W81" s="4" t="s">
        <v>16</v>
      </c>
      <c r="X81" s="4" t="s">
        <v>16</v>
      </c>
    </row>
    <row r="82" spans="1:24" ht="11.1" customHeight="1" x14ac:dyDescent="0.2">
      <c r="A82" s="3" t="s">
        <v>17</v>
      </c>
      <c r="B82" s="3" t="s">
        <v>263</v>
      </c>
      <c r="C82" s="3" t="s">
        <v>264</v>
      </c>
      <c r="D82" s="3" t="s">
        <v>20</v>
      </c>
      <c r="E82" s="3" t="s">
        <v>21</v>
      </c>
      <c r="F82" s="3" t="s">
        <v>214</v>
      </c>
      <c r="G82" s="3" t="s">
        <v>259</v>
      </c>
      <c r="H82" s="3" t="s">
        <v>165</v>
      </c>
      <c r="I82" s="16" t="s">
        <v>1518</v>
      </c>
      <c r="J82" s="3" t="s">
        <v>1004</v>
      </c>
      <c r="K82" s="44">
        <f>Revenue[[#This Row],[2019
 Total Budget]]-Revenue[[#This Row],[Budget Adjustments]]</f>
        <v>-3181</v>
      </c>
      <c r="L82" s="42"/>
      <c r="M82" s="12">
        <v>-3181</v>
      </c>
      <c r="N82" s="12">
        <v>-421.31</v>
      </c>
      <c r="O82" s="22">
        <f>IF(Revenue[[#This Row],[2019
 Total Budget]]=0,"",Revenue[[#This Row],[2019
 YTD Activity
 Through March]]/Revenue[[#This Row],[2019
 Total Budget]])</f>
        <v>0.13244577176988367</v>
      </c>
      <c r="P82" s="12">
        <v>0</v>
      </c>
      <c r="Q82" s="12">
        <v>-1883.99</v>
      </c>
      <c r="R82" s="12">
        <v>-338.54</v>
      </c>
      <c r="S82" s="22">
        <f>IF(Revenue[[#This Row],[2018
 Total Activity]]=0,"",Revenue[[#This Row],[2018
 YTD Activity
 Through March]]/Revenue[[#This Row],[2018
 Total Activity]])</f>
        <v>0.17969309815869511</v>
      </c>
      <c r="T82" s="12">
        <v>-1153.56</v>
      </c>
      <c r="U82" s="12">
        <v>-144.51</v>
      </c>
      <c r="V82" s="22">
        <f>IF(Revenue[[#This Row],[2017
 Total Activity]]=0,"",Revenue[[#This Row],[2017
 YTD Activity
 Through March]]/Revenue[[#This Row],[2017
 Total Activity]])</f>
        <v>0.12527306772079475</v>
      </c>
      <c r="W82" s="4" t="s">
        <v>16</v>
      </c>
      <c r="X82" s="4" t="s">
        <v>16</v>
      </c>
    </row>
    <row r="83" spans="1:24" ht="11.1" customHeight="1" x14ac:dyDescent="0.2">
      <c r="A83" s="3" t="s">
        <v>17</v>
      </c>
      <c r="B83" s="3" t="s">
        <v>265</v>
      </c>
      <c r="C83" s="3" t="s">
        <v>266</v>
      </c>
      <c r="D83" s="3" t="s">
        <v>20</v>
      </c>
      <c r="E83" s="3" t="s">
        <v>21</v>
      </c>
      <c r="F83" s="3" t="s">
        <v>214</v>
      </c>
      <c r="G83" s="3" t="s">
        <v>267</v>
      </c>
      <c r="H83" s="3" t="s">
        <v>268</v>
      </c>
      <c r="I83" s="3" t="s">
        <v>1007</v>
      </c>
      <c r="J83" s="3" t="s">
        <v>1008</v>
      </c>
      <c r="K83" s="44">
        <f>Revenue[[#This Row],[2019
 Total Budget]]-Revenue[[#This Row],[Budget Adjustments]]</f>
        <v>-1119304</v>
      </c>
      <c r="L83" s="42"/>
      <c r="M83" s="12">
        <v>-1119304</v>
      </c>
      <c r="N83" s="12">
        <v>0</v>
      </c>
      <c r="O83" s="22">
        <f>IF(Revenue[[#This Row],[2019
 Total Budget]]=0,"",Revenue[[#This Row],[2019
 YTD Activity
 Through March]]/Revenue[[#This Row],[2019
 Total Budget]])</f>
        <v>0</v>
      </c>
      <c r="P83" s="12">
        <v>0</v>
      </c>
      <c r="Q83" s="12">
        <v>-1119304</v>
      </c>
      <c r="R83" s="12">
        <v>0</v>
      </c>
      <c r="S83" s="22">
        <f>IF(Revenue[[#This Row],[2018
 Total Activity]]=0,"",Revenue[[#This Row],[2018
 YTD Activity
 Through March]]/Revenue[[#This Row],[2018
 Total Activity]])</f>
        <v>0</v>
      </c>
      <c r="T83" s="12">
        <v>-1119304</v>
      </c>
      <c r="U83" s="12">
        <v>0</v>
      </c>
      <c r="V83" s="22">
        <f>IF(Revenue[[#This Row],[2017
 Total Activity]]=0,"",Revenue[[#This Row],[2017
 YTD Activity
 Through March]]/Revenue[[#This Row],[2017
 Total Activity]])</f>
        <v>0</v>
      </c>
      <c r="W83" s="4" t="s">
        <v>16</v>
      </c>
      <c r="X83" s="4" t="s">
        <v>16</v>
      </c>
    </row>
    <row r="84" spans="1:24" ht="11.1" customHeight="1" x14ac:dyDescent="0.2">
      <c r="A84" s="3" t="s">
        <v>17</v>
      </c>
      <c r="B84" s="3" t="s">
        <v>269</v>
      </c>
      <c r="C84" s="3" t="s">
        <v>270</v>
      </c>
      <c r="D84" s="3" t="s">
        <v>20</v>
      </c>
      <c r="E84" s="3" t="s">
        <v>21</v>
      </c>
      <c r="F84" s="3" t="s">
        <v>214</v>
      </c>
      <c r="G84" s="3" t="s">
        <v>267</v>
      </c>
      <c r="H84" s="3" t="s">
        <v>271</v>
      </c>
      <c r="I84" s="3" t="s">
        <v>1007</v>
      </c>
      <c r="J84" s="3" t="s">
        <v>1008</v>
      </c>
      <c r="K84" s="44">
        <f>Revenue[[#This Row],[2019
 Total Budget]]-Revenue[[#This Row],[Budget Adjustments]]</f>
        <v>-195000</v>
      </c>
      <c r="L84" s="42"/>
      <c r="M84" s="12">
        <v>-195000</v>
      </c>
      <c r="N84" s="12">
        <v>0</v>
      </c>
      <c r="O84" s="22">
        <f>IF(Revenue[[#This Row],[2019
 Total Budget]]=0,"",Revenue[[#This Row],[2019
 YTD Activity
 Through March]]/Revenue[[#This Row],[2019
 Total Budget]])</f>
        <v>0</v>
      </c>
      <c r="P84" s="12">
        <v>0</v>
      </c>
      <c r="Q84" s="12">
        <v>-230918.37</v>
      </c>
      <c r="R84" s="12">
        <v>-96059.78</v>
      </c>
      <c r="S84" s="22">
        <f>IF(Revenue[[#This Row],[2018
 Total Activity]]=0,"",Revenue[[#This Row],[2018
 YTD Activity
 Through March]]/Revenue[[#This Row],[2018
 Total Activity]])</f>
        <v>0.41599020467709003</v>
      </c>
      <c r="T84" s="12">
        <v>-254907.55</v>
      </c>
      <c r="U84" s="12">
        <v>-159212.74</v>
      </c>
      <c r="V84" s="22">
        <f>IF(Revenue[[#This Row],[2017
 Total Activity]]=0,"",Revenue[[#This Row],[2017
 YTD Activity
 Through March]]/Revenue[[#This Row],[2017
 Total Activity]])</f>
        <v>0.6245901308140932</v>
      </c>
      <c r="W84" s="4" t="s">
        <v>16</v>
      </c>
      <c r="X84" s="4" t="s">
        <v>16</v>
      </c>
    </row>
    <row r="85" spans="1:24" ht="11.1" customHeight="1" x14ac:dyDescent="0.2">
      <c r="A85" s="3" t="s">
        <v>17</v>
      </c>
      <c r="B85" s="3" t="s">
        <v>272</v>
      </c>
      <c r="C85" s="3" t="s">
        <v>273</v>
      </c>
      <c r="D85" s="3" t="s">
        <v>20</v>
      </c>
      <c r="E85" s="3" t="s">
        <v>21</v>
      </c>
      <c r="F85" s="3" t="s">
        <v>214</v>
      </c>
      <c r="G85" s="3" t="s">
        <v>274</v>
      </c>
      <c r="H85" s="3" t="s">
        <v>275</v>
      </c>
      <c r="I85" s="3" t="s">
        <v>1022</v>
      </c>
      <c r="J85" s="16" t="s">
        <v>1521</v>
      </c>
      <c r="K85" s="45">
        <f>Revenue[[#This Row],[2019
 Total Budget]]-Revenue[[#This Row],[Budget Adjustments]]</f>
        <v>-290000</v>
      </c>
      <c r="L85" s="43"/>
      <c r="M85" s="12">
        <v>-290000</v>
      </c>
      <c r="N85" s="12">
        <v>-72500</v>
      </c>
      <c r="O85" s="22">
        <f>IF(Revenue[[#This Row],[2019
 Total Budget]]=0,"",Revenue[[#This Row],[2019
 YTD Activity
 Through March]]/Revenue[[#This Row],[2019
 Total Budget]])</f>
        <v>0.25</v>
      </c>
      <c r="P85" s="12">
        <v>0</v>
      </c>
      <c r="Q85" s="12">
        <v>-290000</v>
      </c>
      <c r="R85" s="12">
        <v>-72500</v>
      </c>
      <c r="S85" s="22">
        <f>IF(Revenue[[#This Row],[2018
 Total Activity]]=0,"",Revenue[[#This Row],[2018
 YTD Activity
 Through March]]/Revenue[[#This Row],[2018
 Total Activity]])</f>
        <v>0.25</v>
      </c>
      <c r="T85" s="12">
        <v>-290000</v>
      </c>
      <c r="U85" s="12">
        <v>-72500</v>
      </c>
      <c r="V85" s="22">
        <f>IF(Revenue[[#This Row],[2017
 Total Activity]]=0,"",Revenue[[#This Row],[2017
 YTD Activity
 Through March]]/Revenue[[#This Row],[2017
 Total Activity]])</f>
        <v>0.25</v>
      </c>
      <c r="W85" s="4" t="s">
        <v>16</v>
      </c>
      <c r="X85" s="4" t="s">
        <v>16</v>
      </c>
    </row>
    <row r="86" spans="1:24" ht="11.1" customHeight="1" x14ac:dyDescent="0.2">
      <c r="A86" s="3" t="s">
        <v>1051</v>
      </c>
      <c r="B86" s="3" t="s">
        <v>1052</v>
      </c>
      <c r="C86" s="3" t="s">
        <v>1053</v>
      </c>
      <c r="D86" s="3" t="s">
        <v>20</v>
      </c>
      <c r="E86" s="3" t="s">
        <v>21</v>
      </c>
      <c r="F86" s="3" t="s">
        <v>195</v>
      </c>
      <c r="G86" s="3" t="s">
        <v>42</v>
      </c>
      <c r="H86" s="3" t="s">
        <v>1054</v>
      </c>
      <c r="I86" s="3" t="s">
        <v>998</v>
      </c>
      <c r="J86" s="3" t="s">
        <v>999</v>
      </c>
      <c r="K86" s="44">
        <f>Revenue[[#This Row],[2019
 Total Budget]]-Revenue[[#This Row],[Budget Adjustments]]</f>
        <v>-1456857</v>
      </c>
      <c r="L86" s="42"/>
      <c r="M86" s="12">
        <v>-1456857</v>
      </c>
      <c r="N86" s="12">
        <v>-328496.77</v>
      </c>
      <c r="O86" s="22">
        <f>IF(Revenue[[#This Row],[2019
 Total Budget]]=0,"",Revenue[[#This Row],[2019
 YTD Activity
 Through March]]/Revenue[[#This Row],[2019
 Total Budget]])</f>
        <v>0.22548319430115654</v>
      </c>
      <c r="P86" s="12">
        <v>0</v>
      </c>
      <c r="Q86" s="12">
        <v>-1445203.81</v>
      </c>
      <c r="R86" s="12">
        <v>-328137.71000000002</v>
      </c>
      <c r="S86" s="22">
        <f>IF(Revenue[[#This Row],[2018
 Total Activity]]=0,"",Revenue[[#This Row],[2018
 YTD Activity
 Through March]]/Revenue[[#This Row],[2018
 Total Activity]])</f>
        <v>0.22705289574347304</v>
      </c>
      <c r="T86" s="12">
        <v>-1392395.57</v>
      </c>
      <c r="U86" s="12">
        <v>-314360.78999999998</v>
      </c>
      <c r="V86" s="22">
        <f>IF(Revenue[[#This Row],[2017
 Total Activity]]=0,"",Revenue[[#This Row],[2017
 YTD Activity
 Through March]]/Revenue[[#This Row],[2017
 Total Activity]])</f>
        <v>0.225769743004856</v>
      </c>
      <c r="W86" s="4" t="s">
        <v>16</v>
      </c>
      <c r="X86" s="4" t="s">
        <v>16</v>
      </c>
    </row>
    <row r="87" spans="1:24" ht="11.1" customHeight="1" x14ac:dyDescent="0.2">
      <c r="A87" s="3" t="s">
        <v>1051</v>
      </c>
      <c r="B87" s="3" t="s">
        <v>1055</v>
      </c>
      <c r="C87" s="3" t="s">
        <v>1056</v>
      </c>
      <c r="D87" s="3" t="s">
        <v>20</v>
      </c>
      <c r="E87" s="3" t="s">
        <v>21</v>
      </c>
      <c r="F87" s="3" t="s">
        <v>195</v>
      </c>
      <c r="G87" s="3" t="s">
        <v>42</v>
      </c>
      <c r="H87" s="3" t="s">
        <v>1057</v>
      </c>
      <c r="I87" s="3" t="s">
        <v>998</v>
      </c>
      <c r="J87" s="3" t="s">
        <v>999</v>
      </c>
      <c r="K87" s="44">
        <f>Revenue[[#This Row],[2019
 Total Budget]]-Revenue[[#This Row],[Budget Adjustments]]</f>
        <v>-1936950</v>
      </c>
      <c r="L87" s="42"/>
      <c r="M87" s="12">
        <v>-1936950</v>
      </c>
      <c r="N87" s="12">
        <v>-343912.26</v>
      </c>
      <c r="O87" s="22">
        <f>IF(Revenue[[#This Row],[2019
 Total Budget]]=0,"",Revenue[[#This Row],[2019
 YTD Activity
 Through March]]/Revenue[[#This Row],[2019
 Total Budget]])</f>
        <v>0.17755350422055294</v>
      </c>
      <c r="P87" s="12">
        <v>0</v>
      </c>
      <c r="Q87" s="12">
        <v>-2072775.92</v>
      </c>
      <c r="R87" s="12">
        <v>-380833.68</v>
      </c>
      <c r="S87" s="22">
        <f>IF(Revenue[[#This Row],[2018
 Total Activity]]=0,"",Revenue[[#This Row],[2018
 YTD Activity
 Through March]]/Revenue[[#This Row],[2018
 Total Activity]])</f>
        <v>0.1837312351640982</v>
      </c>
      <c r="T87" s="12">
        <v>-1583470.88</v>
      </c>
      <c r="U87" s="12">
        <v>-296503.40999999997</v>
      </c>
      <c r="V87" s="22">
        <f>IF(Revenue[[#This Row],[2017
 Total Activity]]=0,"",Revenue[[#This Row],[2017
 YTD Activity
 Through March]]/Revenue[[#This Row],[2017
 Total Activity]])</f>
        <v>0.18724904495875541</v>
      </c>
      <c r="W87" s="4" t="s">
        <v>16</v>
      </c>
      <c r="X87" s="4" t="s">
        <v>16</v>
      </c>
    </row>
    <row r="88" spans="1:24" ht="11.1" customHeight="1" x14ac:dyDescent="0.2">
      <c r="A88" s="3" t="s">
        <v>1051</v>
      </c>
      <c r="B88" s="3" t="s">
        <v>1058</v>
      </c>
      <c r="C88" s="3" t="s">
        <v>1059</v>
      </c>
      <c r="D88" s="3" t="s">
        <v>20</v>
      </c>
      <c r="E88" s="3" t="s">
        <v>21</v>
      </c>
      <c r="F88" s="3" t="s">
        <v>195</v>
      </c>
      <c r="G88" s="3" t="s">
        <v>42</v>
      </c>
      <c r="H88" s="3" t="s">
        <v>1060</v>
      </c>
      <c r="I88" s="3" t="s">
        <v>998</v>
      </c>
      <c r="J88" s="3" t="s">
        <v>999</v>
      </c>
      <c r="K88" s="44">
        <f>Revenue[[#This Row],[2019
 Total Budget]]-Revenue[[#This Row],[Budget Adjustments]]</f>
        <v>0</v>
      </c>
      <c r="L88" s="42"/>
      <c r="M88" s="12">
        <v>0</v>
      </c>
      <c r="N88" s="12">
        <v>0</v>
      </c>
      <c r="O88" s="22" t="str">
        <f>IF(Revenue[[#This Row],[2019
 Total Budget]]=0,"",Revenue[[#This Row],[2019
 YTD Activity
 Through March]]/Revenue[[#This Row],[2019
 Total Budget]])</f>
        <v/>
      </c>
      <c r="P88" s="12">
        <v>0</v>
      </c>
      <c r="Q88" s="12">
        <v>0</v>
      </c>
      <c r="R88" s="12">
        <v>0</v>
      </c>
      <c r="S88" s="22" t="str">
        <f>IF(Revenue[[#This Row],[2018
 Total Activity]]=0,"",Revenue[[#This Row],[2018
 YTD Activity
 Through March]]/Revenue[[#This Row],[2018
 Total Activity]])</f>
        <v/>
      </c>
      <c r="T88" s="12">
        <v>-174.05</v>
      </c>
      <c r="U88" s="12">
        <v>0</v>
      </c>
      <c r="V88" s="22">
        <f>IF(Revenue[[#This Row],[2017
 Total Activity]]=0,"",Revenue[[#This Row],[2017
 YTD Activity
 Through March]]/Revenue[[#This Row],[2017
 Total Activity]])</f>
        <v>0</v>
      </c>
      <c r="W88" s="4" t="s">
        <v>16</v>
      </c>
      <c r="X88" s="4" t="s">
        <v>16</v>
      </c>
    </row>
    <row r="89" spans="1:24" ht="11.1" customHeight="1" x14ac:dyDescent="0.2">
      <c r="A89" s="3" t="s">
        <v>1051</v>
      </c>
      <c r="B89" s="3" t="s">
        <v>1061</v>
      </c>
      <c r="C89" s="3" t="s">
        <v>1062</v>
      </c>
      <c r="D89" s="3" t="s">
        <v>20</v>
      </c>
      <c r="E89" s="3" t="s">
        <v>21</v>
      </c>
      <c r="F89" s="3" t="s">
        <v>195</v>
      </c>
      <c r="G89" s="3" t="s">
        <v>42</v>
      </c>
      <c r="H89" s="3" t="s">
        <v>1063</v>
      </c>
      <c r="I89" s="3" t="s">
        <v>998</v>
      </c>
      <c r="J89" s="3" t="s">
        <v>999</v>
      </c>
      <c r="K89" s="44">
        <f>Revenue[[#This Row],[2019
 Total Budget]]-Revenue[[#This Row],[Budget Adjustments]]</f>
        <v>-7000</v>
      </c>
      <c r="L89" s="42"/>
      <c r="M89" s="12">
        <v>-7000</v>
      </c>
      <c r="N89" s="12">
        <v>-5632.14</v>
      </c>
      <c r="O89" s="22">
        <f>IF(Revenue[[#This Row],[2019
 Total Budget]]=0,"",Revenue[[#This Row],[2019
 YTD Activity
 Through March]]/Revenue[[#This Row],[2019
 Total Budget]])</f>
        <v>0.80459142857142862</v>
      </c>
      <c r="P89" s="12">
        <v>0</v>
      </c>
      <c r="Q89" s="12">
        <v>-6339.85</v>
      </c>
      <c r="R89" s="12">
        <v>-1105</v>
      </c>
      <c r="S89" s="22">
        <f>IF(Revenue[[#This Row],[2018
 Total Activity]]=0,"",Revenue[[#This Row],[2018
 YTD Activity
 Through March]]/Revenue[[#This Row],[2018
 Total Activity]])</f>
        <v>0.17429434450341885</v>
      </c>
      <c r="T89" s="12">
        <v>-6678.79</v>
      </c>
      <c r="U89" s="12">
        <v>-1396</v>
      </c>
      <c r="V89" s="22">
        <f>IF(Revenue[[#This Row],[2017
 Total Activity]]=0,"",Revenue[[#This Row],[2017
 YTD Activity
 Through March]]/Revenue[[#This Row],[2017
 Total Activity]])</f>
        <v>0.20901989731672954</v>
      </c>
      <c r="W89" s="4" t="s">
        <v>16</v>
      </c>
      <c r="X89" s="4" t="s">
        <v>16</v>
      </c>
    </row>
    <row r="90" spans="1:24" ht="11.1" customHeight="1" x14ac:dyDescent="0.2">
      <c r="A90" s="3" t="s">
        <v>1051</v>
      </c>
      <c r="B90" s="3" t="s">
        <v>1064</v>
      </c>
      <c r="C90" s="3" t="s">
        <v>1065</v>
      </c>
      <c r="D90" s="3" t="s">
        <v>20</v>
      </c>
      <c r="E90" s="3" t="s">
        <v>21</v>
      </c>
      <c r="F90" s="3" t="s">
        <v>195</v>
      </c>
      <c r="G90" s="3" t="s">
        <v>42</v>
      </c>
      <c r="H90" s="3" t="s">
        <v>1066</v>
      </c>
      <c r="I90" s="3" t="s">
        <v>998</v>
      </c>
      <c r="J90" s="3" t="s">
        <v>999</v>
      </c>
      <c r="K90" s="44">
        <f>Revenue[[#This Row],[2019
 Total Budget]]-Revenue[[#This Row],[Budget Adjustments]]</f>
        <v>-1000</v>
      </c>
      <c r="L90" s="42"/>
      <c r="M90" s="12">
        <v>-1000</v>
      </c>
      <c r="N90" s="12">
        <v>-771.76</v>
      </c>
      <c r="O90" s="22">
        <f>IF(Revenue[[#This Row],[2019
 Total Budget]]=0,"",Revenue[[#This Row],[2019
 YTD Activity
 Through March]]/Revenue[[#This Row],[2019
 Total Budget]])</f>
        <v>0.77176</v>
      </c>
      <c r="P90" s="12">
        <v>0</v>
      </c>
      <c r="Q90" s="12">
        <v>-2435.0700000000002</v>
      </c>
      <c r="R90" s="12">
        <v>-712.08</v>
      </c>
      <c r="S90" s="22">
        <f>IF(Revenue[[#This Row],[2018
 Total Activity]]=0,"",Revenue[[#This Row],[2018
 YTD Activity
 Through March]]/Revenue[[#This Row],[2018
 Total Activity]])</f>
        <v>0.29242691175202357</v>
      </c>
      <c r="T90" s="12">
        <v>-2193.48</v>
      </c>
      <c r="U90" s="12">
        <v>-668.52</v>
      </c>
      <c r="V90" s="22">
        <f>IF(Revenue[[#This Row],[2017
 Total Activity]]=0,"",Revenue[[#This Row],[2017
 YTD Activity
 Through March]]/Revenue[[#This Row],[2017
 Total Activity]])</f>
        <v>0.30477597242737564</v>
      </c>
      <c r="W90" s="4" t="s">
        <v>16</v>
      </c>
      <c r="X90" s="4" t="s">
        <v>16</v>
      </c>
    </row>
    <row r="91" spans="1:24" ht="11.1" customHeight="1" x14ac:dyDescent="0.2">
      <c r="A91" s="3" t="s">
        <v>1051</v>
      </c>
      <c r="B91" s="3" t="s">
        <v>1067</v>
      </c>
      <c r="C91" s="3" t="s">
        <v>1068</v>
      </c>
      <c r="D91" s="3" t="s">
        <v>20</v>
      </c>
      <c r="E91" s="3" t="s">
        <v>21</v>
      </c>
      <c r="F91" s="3" t="s">
        <v>195</v>
      </c>
      <c r="G91" s="3" t="s">
        <v>42</v>
      </c>
      <c r="H91" s="3" t="s">
        <v>1069</v>
      </c>
      <c r="I91" s="3" t="s">
        <v>998</v>
      </c>
      <c r="J91" s="3" t="s">
        <v>999</v>
      </c>
      <c r="K91" s="44">
        <f>Revenue[[#This Row],[2019
 Total Budget]]-Revenue[[#This Row],[Budget Adjustments]]</f>
        <v>-30000</v>
      </c>
      <c r="L91" s="42"/>
      <c r="M91" s="12">
        <v>-30000</v>
      </c>
      <c r="N91" s="12">
        <v>-5943.21</v>
      </c>
      <c r="O91" s="22">
        <f>IF(Revenue[[#This Row],[2019
 Total Budget]]=0,"",Revenue[[#This Row],[2019
 YTD Activity
 Through March]]/Revenue[[#This Row],[2019
 Total Budget]])</f>
        <v>0.19810700000000001</v>
      </c>
      <c r="P91" s="12">
        <v>0</v>
      </c>
      <c r="Q91" s="12">
        <v>-32113.3</v>
      </c>
      <c r="R91" s="12">
        <v>-12549.01</v>
      </c>
      <c r="S91" s="22">
        <f>IF(Revenue[[#This Row],[2018
 Total Activity]]=0,"",Revenue[[#This Row],[2018
 YTD Activity
 Through March]]/Revenue[[#This Row],[2018
 Total Activity]])</f>
        <v>0.39077298191092164</v>
      </c>
      <c r="T91" s="12">
        <v>-35917.07</v>
      </c>
      <c r="U91" s="12">
        <v>-5801.92</v>
      </c>
      <c r="V91" s="22">
        <f>IF(Revenue[[#This Row],[2017
 Total Activity]]=0,"",Revenue[[#This Row],[2017
 YTD Activity
 Through March]]/Revenue[[#This Row],[2017
 Total Activity]])</f>
        <v>0.1615365618632032</v>
      </c>
      <c r="W91" s="4" t="s">
        <v>16</v>
      </c>
      <c r="X91" s="4" t="s">
        <v>16</v>
      </c>
    </row>
    <row r="92" spans="1:24" ht="11.1" customHeight="1" x14ac:dyDescent="0.2">
      <c r="A92" s="3" t="s">
        <v>1051</v>
      </c>
      <c r="B92" s="3" t="s">
        <v>1070</v>
      </c>
      <c r="C92" s="3" t="s">
        <v>1071</v>
      </c>
      <c r="D92" s="3" t="s">
        <v>20</v>
      </c>
      <c r="E92" s="3" t="s">
        <v>21</v>
      </c>
      <c r="F92" s="3" t="s">
        <v>195</v>
      </c>
      <c r="G92" s="3" t="s">
        <v>42</v>
      </c>
      <c r="H92" s="3" t="s">
        <v>54</v>
      </c>
      <c r="I92" s="16" t="s">
        <v>1513</v>
      </c>
      <c r="J92" s="16" t="s">
        <v>1520</v>
      </c>
      <c r="K92" s="45">
        <f>Revenue[[#This Row],[2019
 Total Budget]]-Revenue[[#This Row],[Budget Adjustments]]</f>
        <v>-7500</v>
      </c>
      <c r="L92" s="43"/>
      <c r="M92" s="12">
        <v>-7500</v>
      </c>
      <c r="N92" s="12">
        <v>0</v>
      </c>
      <c r="O92" s="22">
        <f>IF(Revenue[[#This Row],[2019
 Total Budget]]=0,"",Revenue[[#This Row],[2019
 YTD Activity
 Through March]]/Revenue[[#This Row],[2019
 Total Budget]])</f>
        <v>0</v>
      </c>
      <c r="P92" s="12">
        <v>0</v>
      </c>
      <c r="Q92" s="12">
        <v>-7500</v>
      </c>
      <c r="R92" s="12">
        <v>0</v>
      </c>
      <c r="S92" s="22">
        <f>IF(Revenue[[#This Row],[2018
 Total Activity]]=0,"",Revenue[[#This Row],[2018
 YTD Activity
 Through March]]/Revenue[[#This Row],[2018
 Total Activity]])</f>
        <v>0</v>
      </c>
      <c r="T92" s="12">
        <v>-7500</v>
      </c>
      <c r="U92" s="12">
        <v>0</v>
      </c>
      <c r="V92" s="22">
        <f>IF(Revenue[[#This Row],[2017
 Total Activity]]=0,"",Revenue[[#This Row],[2017
 YTD Activity
 Through March]]/Revenue[[#This Row],[2017
 Total Activity]])</f>
        <v>0</v>
      </c>
      <c r="W92" s="4" t="s">
        <v>16</v>
      </c>
      <c r="X92" s="4" t="s">
        <v>16</v>
      </c>
    </row>
    <row r="93" spans="1:24" ht="11.1" customHeight="1" x14ac:dyDescent="0.2">
      <c r="A93" s="3" t="s">
        <v>1051</v>
      </c>
      <c r="B93" s="3" t="s">
        <v>1072</v>
      </c>
      <c r="C93" s="3" t="s">
        <v>1073</v>
      </c>
      <c r="D93" s="3" t="s">
        <v>20</v>
      </c>
      <c r="E93" s="3" t="s">
        <v>21</v>
      </c>
      <c r="F93" s="3" t="s">
        <v>195</v>
      </c>
      <c r="G93" s="3" t="s">
        <v>42</v>
      </c>
      <c r="H93" s="3" t="s">
        <v>1074</v>
      </c>
      <c r="I93" s="3" t="s">
        <v>1007</v>
      </c>
      <c r="J93" s="3" t="s">
        <v>1008</v>
      </c>
      <c r="K93" s="44">
        <f>Revenue[[#This Row],[2019
 Total Budget]]-Revenue[[#This Row],[Budget Adjustments]]</f>
        <v>0</v>
      </c>
      <c r="L93" s="42"/>
      <c r="M93" s="12">
        <v>0</v>
      </c>
      <c r="N93" s="12">
        <v>0</v>
      </c>
      <c r="O93" s="22" t="str">
        <f>IF(Revenue[[#This Row],[2019
 Total Budget]]=0,"",Revenue[[#This Row],[2019
 YTD Activity
 Through March]]/Revenue[[#This Row],[2019
 Total Budget]])</f>
        <v/>
      </c>
      <c r="P93" s="12">
        <v>0</v>
      </c>
      <c r="Q93" s="12">
        <v>0</v>
      </c>
      <c r="R93" s="12">
        <v>0</v>
      </c>
      <c r="S93" s="22" t="str">
        <f>IF(Revenue[[#This Row],[2018
 Total Activity]]=0,"",Revenue[[#This Row],[2018
 YTD Activity
 Through March]]/Revenue[[#This Row],[2018
 Total Activity]])</f>
        <v/>
      </c>
      <c r="T93" s="12">
        <v>-19917.189999999999</v>
      </c>
      <c r="U93" s="12">
        <v>-10730.71</v>
      </c>
      <c r="V93" s="22">
        <f>IF(Revenue[[#This Row],[2017
 Total Activity]]=0,"",Revenue[[#This Row],[2017
 YTD Activity
 Through March]]/Revenue[[#This Row],[2017
 Total Activity]])</f>
        <v>0.53876626170659614</v>
      </c>
      <c r="W93" s="4" t="s">
        <v>16</v>
      </c>
      <c r="X93" s="4" t="s">
        <v>16</v>
      </c>
    </row>
    <row r="94" spans="1:24" ht="11.1" customHeight="1" x14ac:dyDescent="0.2">
      <c r="A94" s="3" t="s">
        <v>1051</v>
      </c>
      <c r="B94" s="3" t="s">
        <v>1075</v>
      </c>
      <c r="C94" s="3" t="s">
        <v>241</v>
      </c>
      <c r="D94" s="3" t="s">
        <v>20</v>
      </c>
      <c r="E94" s="3" t="s">
        <v>21</v>
      </c>
      <c r="F94" s="3" t="s">
        <v>214</v>
      </c>
      <c r="G94" s="3" t="s">
        <v>242</v>
      </c>
      <c r="H94" s="3" t="s">
        <v>243</v>
      </c>
      <c r="I94" s="3" t="s">
        <v>1020</v>
      </c>
      <c r="J94" s="3" t="s">
        <v>1021</v>
      </c>
      <c r="K94" s="44">
        <f>Revenue[[#This Row],[2019
 Total Budget]]-Revenue[[#This Row],[Budget Adjustments]]</f>
        <v>-14000</v>
      </c>
      <c r="L94" s="42"/>
      <c r="M94" s="12">
        <v>-14000</v>
      </c>
      <c r="N94" s="12">
        <v>-2016.31</v>
      </c>
      <c r="O94" s="22">
        <f>IF(Revenue[[#This Row],[2019
 Total Budget]]=0,"",Revenue[[#This Row],[2019
 YTD Activity
 Through March]]/Revenue[[#This Row],[2019
 Total Budget]])</f>
        <v>0.14402214285714285</v>
      </c>
      <c r="P94" s="12">
        <v>0</v>
      </c>
      <c r="Q94" s="12">
        <v>-7796.94</v>
      </c>
      <c r="R94" s="12">
        <v>-248.8</v>
      </c>
      <c r="S94" s="22">
        <f>IF(Revenue[[#This Row],[2018
 Total Activity]]=0,"",Revenue[[#This Row],[2018
 YTD Activity
 Through March]]/Revenue[[#This Row],[2018
 Total Activity]])</f>
        <v>3.1909954418015272E-2</v>
      </c>
      <c r="T94" s="12">
        <v>-1374.89</v>
      </c>
      <c r="U94" s="12">
        <v>-343.06</v>
      </c>
      <c r="V94" s="22">
        <f>IF(Revenue[[#This Row],[2017
 Total Activity]]=0,"",Revenue[[#This Row],[2017
 YTD Activity
 Through March]]/Revenue[[#This Row],[2017
 Total Activity]])</f>
        <v>0.24951814326964336</v>
      </c>
      <c r="W94" s="4" t="s">
        <v>16</v>
      </c>
      <c r="X94" s="4" t="s">
        <v>16</v>
      </c>
    </row>
    <row r="95" spans="1:24" ht="11.1" customHeight="1" x14ac:dyDescent="0.2">
      <c r="A95" s="3" t="s">
        <v>1051</v>
      </c>
      <c r="B95" s="3" t="s">
        <v>1076</v>
      </c>
      <c r="C95" s="3" t="s">
        <v>245</v>
      </c>
      <c r="D95" s="3" t="s">
        <v>20</v>
      </c>
      <c r="E95" s="3" t="s">
        <v>21</v>
      </c>
      <c r="F95" s="3" t="s">
        <v>214</v>
      </c>
      <c r="G95" s="3" t="s">
        <v>242</v>
      </c>
      <c r="H95" s="3" t="s">
        <v>246</v>
      </c>
      <c r="I95" s="3" t="s">
        <v>1020</v>
      </c>
      <c r="J95" s="3" t="s">
        <v>1021</v>
      </c>
      <c r="K95" s="44">
        <f>Revenue[[#This Row],[2019
 Total Budget]]-Revenue[[#This Row],[Budget Adjustments]]</f>
        <v>-9600</v>
      </c>
      <c r="L95" s="42"/>
      <c r="M95" s="12">
        <v>-9600</v>
      </c>
      <c r="N95" s="12">
        <v>-3200</v>
      </c>
      <c r="O95" s="22">
        <f>IF(Revenue[[#This Row],[2019
 Total Budget]]=0,"",Revenue[[#This Row],[2019
 YTD Activity
 Through March]]/Revenue[[#This Row],[2019
 Total Budget]])</f>
        <v>0.33333333333333331</v>
      </c>
      <c r="P95" s="12">
        <v>0</v>
      </c>
      <c r="Q95" s="12">
        <v>-9600</v>
      </c>
      <c r="R95" s="12">
        <v>-3200</v>
      </c>
      <c r="S95" s="22">
        <f>IF(Revenue[[#This Row],[2018
 Total Activity]]=0,"",Revenue[[#This Row],[2018
 YTD Activity
 Through March]]/Revenue[[#This Row],[2018
 Total Activity]])</f>
        <v>0.33333333333333331</v>
      </c>
      <c r="T95" s="12">
        <v>-9600</v>
      </c>
      <c r="U95" s="12">
        <v>-3200</v>
      </c>
      <c r="V95" s="22">
        <f>IF(Revenue[[#This Row],[2017
 Total Activity]]=0,"",Revenue[[#This Row],[2017
 YTD Activity
 Through March]]/Revenue[[#This Row],[2017
 Total Activity]])</f>
        <v>0.33333333333333331</v>
      </c>
      <c r="W95" s="4" t="s">
        <v>16</v>
      </c>
      <c r="X95" s="4" t="s">
        <v>16</v>
      </c>
    </row>
    <row r="96" spans="1:24" ht="11.1" customHeight="1" x14ac:dyDescent="0.2">
      <c r="A96" s="3" t="s">
        <v>1051</v>
      </c>
      <c r="B96" s="3" t="s">
        <v>1077</v>
      </c>
      <c r="C96" s="3" t="s">
        <v>252</v>
      </c>
      <c r="D96" s="3" t="s">
        <v>20</v>
      </c>
      <c r="E96" s="3" t="s">
        <v>21</v>
      </c>
      <c r="F96" s="3" t="s">
        <v>214</v>
      </c>
      <c r="G96" s="3" t="s">
        <v>249</v>
      </c>
      <c r="H96" s="3" t="s">
        <v>253</v>
      </c>
      <c r="I96" s="16" t="s">
        <v>1517</v>
      </c>
      <c r="J96" s="16" t="s">
        <v>1515</v>
      </c>
      <c r="K96" s="45">
        <f>Revenue[[#This Row],[2019
 Total Budget]]-Revenue[[#This Row],[Budget Adjustments]]</f>
        <v>0</v>
      </c>
      <c r="L96" s="43"/>
      <c r="M96" s="12">
        <v>0</v>
      </c>
      <c r="N96" s="12">
        <v>0</v>
      </c>
      <c r="O96" s="22" t="str">
        <f>IF(Revenue[[#This Row],[2019
 Total Budget]]=0,"",Revenue[[#This Row],[2019
 YTD Activity
 Through March]]/Revenue[[#This Row],[2019
 Total Budget]])</f>
        <v/>
      </c>
      <c r="P96" s="12">
        <v>0</v>
      </c>
      <c r="Q96" s="12">
        <v>0</v>
      </c>
      <c r="R96" s="12">
        <v>0</v>
      </c>
      <c r="S96" s="22" t="str">
        <f>IF(Revenue[[#This Row],[2018
 Total Activity]]=0,"",Revenue[[#This Row],[2018
 YTD Activity
 Through March]]/Revenue[[#This Row],[2018
 Total Activity]])</f>
        <v/>
      </c>
      <c r="T96" s="12">
        <v>0</v>
      </c>
      <c r="U96" s="12">
        <v>0</v>
      </c>
      <c r="V96" s="22" t="str">
        <f>IF(Revenue[[#This Row],[2017
 Total Activity]]=0,"",Revenue[[#This Row],[2017
 YTD Activity
 Through March]]/Revenue[[#This Row],[2017
 Total Activity]])</f>
        <v/>
      </c>
      <c r="W96" s="4" t="s">
        <v>16</v>
      </c>
      <c r="X96" s="4" t="s">
        <v>16</v>
      </c>
    </row>
    <row r="97" spans="1:24" ht="11.1" customHeight="1" x14ac:dyDescent="0.2">
      <c r="A97" s="3" t="s">
        <v>1051</v>
      </c>
      <c r="B97" s="3" t="s">
        <v>1078</v>
      </c>
      <c r="C97" s="3" t="s">
        <v>1079</v>
      </c>
      <c r="D97" s="3" t="s">
        <v>20</v>
      </c>
      <c r="E97" s="3" t="s">
        <v>21</v>
      </c>
      <c r="F97" s="3" t="s">
        <v>214</v>
      </c>
      <c r="G97" s="3" t="s">
        <v>259</v>
      </c>
      <c r="H97" s="3" t="s">
        <v>260</v>
      </c>
      <c r="I97" s="16" t="s">
        <v>1518</v>
      </c>
      <c r="J97" s="16" t="s">
        <v>1004</v>
      </c>
      <c r="K97" s="45">
        <f>Revenue[[#This Row],[2019
 Total Budget]]-Revenue[[#This Row],[Budget Adjustments]]</f>
        <v>0</v>
      </c>
      <c r="L97" s="43"/>
      <c r="M97" s="12">
        <v>0</v>
      </c>
      <c r="N97" s="12">
        <v>0</v>
      </c>
      <c r="O97" s="22" t="str">
        <f>IF(Revenue[[#This Row],[2019
 Total Budget]]=0,"",Revenue[[#This Row],[2019
 YTD Activity
 Through March]]/Revenue[[#This Row],[2019
 Total Budget]])</f>
        <v/>
      </c>
      <c r="P97" s="12">
        <v>0</v>
      </c>
      <c r="Q97" s="12">
        <v>0</v>
      </c>
      <c r="R97" s="12">
        <v>0</v>
      </c>
      <c r="S97" s="22" t="str">
        <f>IF(Revenue[[#This Row],[2018
 Total Activity]]=0,"",Revenue[[#This Row],[2018
 YTD Activity
 Through March]]/Revenue[[#This Row],[2018
 Total Activity]])</f>
        <v/>
      </c>
      <c r="T97" s="12">
        <v>0</v>
      </c>
      <c r="U97" s="12">
        <v>0</v>
      </c>
      <c r="V97" s="22" t="str">
        <f>IF(Revenue[[#This Row],[2017
 Total Activity]]=0,"",Revenue[[#This Row],[2017
 YTD Activity
 Through March]]/Revenue[[#This Row],[2017
 Total Activity]])</f>
        <v/>
      </c>
      <c r="W97" s="4" t="s">
        <v>16</v>
      </c>
      <c r="X97" s="4" t="s">
        <v>16</v>
      </c>
    </row>
    <row r="98" spans="1:24" ht="11.1" customHeight="1" x14ac:dyDescent="0.2">
      <c r="A98" s="3" t="s">
        <v>1051</v>
      </c>
      <c r="B98" s="3" t="s">
        <v>1080</v>
      </c>
      <c r="C98" s="3" t="s">
        <v>264</v>
      </c>
      <c r="D98" s="3" t="s">
        <v>20</v>
      </c>
      <c r="E98" s="3" t="s">
        <v>21</v>
      </c>
      <c r="F98" s="3" t="s">
        <v>214</v>
      </c>
      <c r="G98" s="3" t="s">
        <v>259</v>
      </c>
      <c r="H98" s="3" t="s">
        <v>165</v>
      </c>
      <c r="I98" s="16" t="s">
        <v>1518</v>
      </c>
      <c r="J98" s="3" t="s">
        <v>1004</v>
      </c>
      <c r="K98" s="44">
        <f>Revenue[[#This Row],[2019
 Total Budget]]-Revenue[[#This Row],[Budget Adjustments]]</f>
        <v>-2200</v>
      </c>
      <c r="L98" s="42"/>
      <c r="M98" s="12">
        <v>-2200</v>
      </c>
      <c r="N98" s="12">
        <v>0</v>
      </c>
      <c r="O98" s="22">
        <f>IF(Revenue[[#This Row],[2019
 Total Budget]]=0,"",Revenue[[#This Row],[2019
 YTD Activity
 Through March]]/Revenue[[#This Row],[2019
 Total Budget]])</f>
        <v>0</v>
      </c>
      <c r="P98" s="12">
        <v>0</v>
      </c>
      <c r="Q98" s="12">
        <v>-779.28</v>
      </c>
      <c r="R98" s="12">
        <v>-312.81</v>
      </c>
      <c r="S98" s="22">
        <f>IF(Revenue[[#This Row],[2018
 Total Activity]]=0,"",Revenue[[#This Row],[2018
 YTD Activity
 Through March]]/Revenue[[#This Row],[2018
 Total Activity]])</f>
        <v>0.40140899291653837</v>
      </c>
      <c r="T98" s="12">
        <v>-11241.07</v>
      </c>
      <c r="U98" s="12">
        <v>-793.99</v>
      </c>
      <c r="V98" s="22">
        <f>IF(Revenue[[#This Row],[2017
 Total Activity]]=0,"",Revenue[[#This Row],[2017
 YTD Activity
 Through March]]/Revenue[[#This Row],[2017
 Total Activity]])</f>
        <v>7.0632955759549587E-2</v>
      </c>
      <c r="W98" s="4" t="s">
        <v>16</v>
      </c>
      <c r="X98" s="4" t="s">
        <v>16</v>
      </c>
    </row>
    <row r="99" spans="1:24" ht="11.1" customHeight="1" x14ac:dyDescent="0.2">
      <c r="A99" s="3" t="s">
        <v>1051</v>
      </c>
      <c r="B99" s="3" t="s">
        <v>1081</v>
      </c>
      <c r="C99" s="3" t="s">
        <v>1082</v>
      </c>
      <c r="D99" s="3" t="s">
        <v>20</v>
      </c>
      <c r="E99" s="3" t="s">
        <v>21</v>
      </c>
      <c r="F99" s="3" t="s">
        <v>214</v>
      </c>
      <c r="G99" s="3" t="s">
        <v>274</v>
      </c>
      <c r="H99" s="3" t="s">
        <v>275</v>
      </c>
      <c r="I99" s="3" t="s">
        <v>1022</v>
      </c>
      <c r="J99" s="16" t="s">
        <v>1521</v>
      </c>
      <c r="K99" s="45">
        <f>Revenue[[#This Row],[2019
 Total Budget]]-Revenue[[#This Row],[Budget Adjustments]]</f>
        <v>-929800</v>
      </c>
      <c r="L99" s="43">
        <v>-245666.45</v>
      </c>
      <c r="M99" s="12">
        <f>-929800-245666.45</f>
        <v>-1175466.45</v>
      </c>
      <c r="N99" s="12">
        <v>0</v>
      </c>
      <c r="O99" s="22">
        <f>IF(Revenue[[#This Row],[2019
 Total Budget]]=0,"",Revenue[[#This Row],[2019
 YTD Activity
 Through March]]/Revenue[[#This Row],[2019
 Total Budget]])</f>
        <v>0</v>
      </c>
      <c r="P99" s="12">
        <v>0</v>
      </c>
      <c r="Q99" s="12">
        <v>-411087.55</v>
      </c>
      <c r="R99" s="12">
        <v>-108440.22</v>
      </c>
      <c r="S99" s="22">
        <f>IF(Revenue[[#This Row],[2018
 Total Activity]]=0,"",Revenue[[#This Row],[2018
 YTD Activity
 Through March]]/Revenue[[#This Row],[2018
 Total Activity]])</f>
        <v>0.26378862604814962</v>
      </c>
      <c r="T99" s="12">
        <v>-446521.72</v>
      </c>
      <c r="U99" s="12">
        <v>0</v>
      </c>
      <c r="V99" s="22">
        <f>IF(Revenue[[#This Row],[2017
 Total Activity]]=0,"",Revenue[[#This Row],[2017
 YTD Activity
 Through March]]/Revenue[[#This Row],[2017
 Total Activity]])</f>
        <v>0</v>
      </c>
      <c r="W99" s="4" t="s">
        <v>16</v>
      </c>
      <c r="X99" s="4" t="s">
        <v>16</v>
      </c>
    </row>
    <row r="100" spans="1:24" ht="11.1" customHeight="1" x14ac:dyDescent="0.2">
      <c r="A100" s="3" t="s">
        <v>1051</v>
      </c>
      <c r="B100" s="3" t="s">
        <v>1083</v>
      </c>
      <c r="C100" s="3" t="s">
        <v>1084</v>
      </c>
      <c r="D100" s="3" t="s">
        <v>20</v>
      </c>
      <c r="E100" s="3" t="s">
        <v>21</v>
      </c>
      <c r="F100" s="3" t="s">
        <v>214</v>
      </c>
      <c r="G100" s="3" t="s">
        <v>274</v>
      </c>
      <c r="H100" s="3" t="s">
        <v>1085</v>
      </c>
      <c r="I100" s="3" t="s">
        <v>1022</v>
      </c>
      <c r="J100" s="16" t="s">
        <v>1521</v>
      </c>
      <c r="K100" s="45">
        <f>Revenue[[#This Row],[2019
 Total Budget]]-Revenue[[#This Row],[Budget Adjustments]]</f>
        <v>0</v>
      </c>
      <c r="L100" s="43"/>
      <c r="M100" s="12">
        <v>0</v>
      </c>
      <c r="N100" s="12">
        <v>0</v>
      </c>
      <c r="O100" s="22" t="str">
        <f>IF(Revenue[[#This Row],[2019
 Total Budget]]=0,"",Revenue[[#This Row],[2019
 YTD Activity
 Through March]]/Revenue[[#This Row],[2019
 Total Budget]])</f>
        <v/>
      </c>
      <c r="P100" s="12">
        <v>0</v>
      </c>
      <c r="Q100" s="12">
        <v>-1638.22</v>
      </c>
      <c r="R100" s="12">
        <v>0</v>
      </c>
      <c r="S100" s="22">
        <f>IF(Revenue[[#This Row],[2018
 Total Activity]]=0,"",Revenue[[#This Row],[2018
 YTD Activity
 Through March]]/Revenue[[#This Row],[2018
 Total Activity]])</f>
        <v>0</v>
      </c>
      <c r="T100" s="12">
        <v>-27274</v>
      </c>
      <c r="U100" s="12">
        <v>0</v>
      </c>
      <c r="V100" s="22">
        <f>IF(Revenue[[#This Row],[2017
 Total Activity]]=0,"",Revenue[[#This Row],[2017
 YTD Activity
 Through March]]/Revenue[[#This Row],[2017
 Total Activity]])</f>
        <v>0</v>
      </c>
      <c r="W100" s="4" t="s">
        <v>16</v>
      </c>
      <c r="X100" s="4" t="s">
        <v>16</v>
      </c>
    </row>
    <row r="101" spans="1:24" ht="11.1" customHeight="1" x14ac:dyDescent="0.2">
      <c r="A101" s="3" t="s">
        <v>1086</v>
      </c>
      <c r="B101" s="3" t="s">
        <v>1087</v>
      </c>
      <c r="C101" s="3" t="s">
        <v>1088</v>
      </c>
      <c r="D101" s="3" t="s">
        <v>20</v>
      </c>
      <c r="E101" s="3" t="s">
        <v>21</v>
      </c>
      <c r="F101" s="3" t="s">
        <v>195</v>
      </c>
      <c r="G101" s="3" t="s">
        <v>42</v>
      </c>
      <c r="H101" s="3" t="s">
        <v>1089</v>
      </c>
      <c r="I101" s="3" t="s">
        <v>998</v>
      </c>
      <c r="J101" s="3" t="s">
        <v>999</v>
      </c>
      <c r="K101" s="44">
        <f>Revenue[[#This Row],[2019
 Total Budget]]-Revenue[[#This Row],[Budget Adjustments]]</f>
        <v>-1406780</v>
      </c>
      <c r="L101" s="42"/>
      <c r="M101" s="12">
        <v>-1406780</v>
      </c>
      <c r="N101" s="12">
        <v>-339392</v>
      </c>
      <c r="O101" s="22">
        <f>IF(Revenue[[#This Row],[2019
 Total Budget]]=0,"",Revenue[[#This Row],[2019
 YTD Activity
 Through March]]/Revenue[[#This Row],[2019
 Total Budget]])</f>
        <v>0.24125449608325394</v>
      </c>
      <c r="P101" s="12">
        <v>0</v>
      </c>
      <c r="Q101" s="12">
        <v>-1418799.8</v>
      </c>
      <c r="R101" s="12">
        <v>-341897.8</v>
      </c>
      <c r="S101" s="22">
        <f>IF(Revenue[[#This Row],[2018
 Total Activity]]=0,"",Revenue[[#This Row],[2018
 YTD Activity
 Through March]]/Revenue[[#This Row],[2018
 Total Activity]])</f>
        <v>0.2409767748769065</v>
      </c>
      <c r="T101" s="12">
        <v>-1441500.23</v>
      </c>
      <c r="U101" s="12">
        <v>-339641.33</v>
      </c>
      <c r="V101" s="22">
        <f>IF(Revenue[[#This Row],[2017
 Total Activity]]=0,"",Revenue[[#This Row],[2017
 YTD Activity
 Through March]]/Revenue[[#This Row],[2017
 Total Activity]])</f>
        <v>0.23561656316905341</v>
      </c>
      <c r="W101" s="4" t="s">
        <v>16</v>
      </c>
      <c r="X101" s="4" t="s">
        <v>16</v>
      </c>
    </row>
    <row r="102" spans="1:24" ht="11.1" customHeight="1" x14ac:dyDescent="0.2">
      <c r="A102" s="3" t="s">
        <v>1086</v>
      </c>
      <c r="B102" s="3" t="s">
        <v>1090</v>
      </c>
      <c r="C102" s="3" t="s">
        <v>1091</v>
      </c>
      <c r="D102" s="3" t="s">
        <v>20</v>
      </c>
      <c r="E102" s="3" t="s">
        <v>21</v>
      </c>
      <c r="F102" s="3" t="s">
        <v>195</v>
      </c>
      <c r="G102" s="3" t="s">
        <v>42</v>
      </c>
      <c r="H102" s="3" t="s">
        <v>1092</v>
      </c>
      <c r="I102" s="3" t="s">
        <v>998</v>
      </c>
      <c r="J102" s="3" t="s">
        <v>999</v>
      </c>
      <c r="K102" s="44">
        <f>Revenue[[#This Row],[2019
 Total Budget]]-Revenue[[#This Row],[Budget Adjustments]]</f>
        <v>0</v>
      </c>
      <c r="L102" s="42"/>
      <c r="M102" s="12">
        <v>0</v>
      </c>
      <c r="N102" s="12">
        <v>0</v>
      </c>
      <c r="O102" s="22" t="str">
        <f>IF(Revenue[[#This Row],[2019
 Total Budget]]=0,"",Revenue[[#This Row],[2019
 YTD Activity
 Through March]]/Revenue[[#This Row],[2019
 Total Budget]])</f>
        <v/>
      </c>
      <c r="P102" s="12">
        <v>0</v>
      </c>
      <c r="Q102" s="12">
        <v>0</v>
      </c>
      <c r="R102" s="12">
        <v>0</v>
      </c>
      <c r="S102" s="22" t="str">
        <f>IF(Revenue[[#This Row],[2018
 Total Activity]]=0,"",Revenue[[#This Row],[2018
 YTD Activity
 Through March]]/Revenue[[#This Row],[2018
 Total Activity]])</f>
        <v/>
      </c>
      <c r="T102" s="12">
        <v>0</v>
      </c>
      <c r="U102" s="12">
        <v>0</v>
      </c>
      <c r="V102" s="22" t="str">
        <f>IF(Revenue[[#This Row],[2017
 Total Activity]]=0,"",Revenue[[#This Row],[2017
 YTD Activity
 Through March]]/Revenue[[#This Row],[2017
 Total Activity]])</f>
        <v/>
      </c>
      <c r="W102" s="4" t="s">
        <v>16</v>
      </c>
      <c r="X102" s="4" t="s">
        <v>16</v>
      </c>
    </row>
    <row r="103" spans="1:24" ht="11.1" customHeight="1" x14ac:dyDescent="0.2">
      <c r="A103" s="3" t="s">
        <v>1086</v>
      </c>
      <c r="B103" s="3" t="s">
        <v>1093</v>
      </c>
      <c r="C103" s="3" t="s">
        <v>1068</v>
      </c>
      <c r="D103" s="3" t="s">
        <v>20</v>
      </c>
      <c r="E103" s="3" t="s">
        <v>21</v>
      </c>
      <c r="F103" s="3" t="s">
        <v>195</v>
      </c>
      <c r="G103" s="3" t="s">
        <v>42</v>
      </c>
      <c r="H103" s="3" t="s">
        <v>1094</v>
      </c>
      <c r="I103" s="3" t="s">
        <v>998</v>
      </c>
      <c r="J103" s="3" t="s">
        <v>999</v>
      </c>
      <c r="K103" s="44">
        <f>Revenue[[#This Row],[2019
 Total Budget]]-Revenue[[#This Row],[Budget Adjustments]]</f>
        <v>-31000</v>
      </c>
      <c r="L103" s="42"/>
      <c r="M103" s="12">
        <v>-31000</v>
      </c>
      <c r="N103" s="12">
        <v>-6834.03</v>
      </c>
      <c r="O103" s="22">
        <f>IF(Revenue[[#This Row],[2019
 Total Budget]]=0,"",Revenue[[#This Row],[2019
 YTD Activity
 Through March]]/Revenue[[#This Row],[2019
 Total Budget]])</f>
        <v>0.22045258064516129</v>
      </c>
      <c r="P103" s="12">
        <v>0</v>
      </c>
      <c r="Q103" s="12">
        <v>-37413.97</v>
      </c>
      <c r="R103" s="12">
        <v>-15050.35</v>
      </c>
      <c r="S103" s="22">
        <f>IF(Revenue[[#This Row],[2018
 Total Activity]]=0,"",Revenue[[#This Row],[2018
 YTD Activity
 Through March]]/Revenue[[#This Row],[2018
 Total Activity]])</f>
        <v>0.40226551739898225</v>
      </c>
      <c r="T103" s="12">
        <v>-44402.14</v>
      </c>
      <c r="U103" s="12">
        <v>-6873.43</v>
      </c>
      <c r="V103" s="22">
        <f>IF(Revenue[[#This Row],[2017
 Total Activity]]=0,"",Revenue[[#This Row],[2017
 YTD Activity
 Through March]]/Revenue[[#This Row],[2017
 Total Activity]])</f>
        <v>0.15479952092399152</v>
      </c>
      <c r="W103" s="4" t="s">
        <v>16</v>
      </c>
      <c r="X103" s="4" t="s">
        <v>16</v>
      </c>
    </row>
    <row r="104" spans="1:24" ht="11.1" customHeight="1" x14ac:dyDescent="0.2">
      <c r="A104" s="3" t="s">
        <v>1086</v>
      </c>
      <c r="B104" s="3" t="s">
        <v>1095</v>
      </c>
      <c r="C104" s="3" t="s">
        <v>1096</v>
      </c>
      <c r="D104" s="3" t="s">
        <v>20</v>
      </c>
      <c r="E104" s="3" t="s">
        <v>21</v>
      </c>
      <c r="F104" s="3" t="s">
        <v>195</v>
      </c>
      <c r="G104" s="3" t="s">
        <v>42</v>
      </c>
      <c r="H104" s="3" t="s">
        <v>1097</v>
      </c>
      <c r="I104" s="3" t="s">
        <v>1000</v>
      </c>
      <c r="J104" s="3" t="s">
        <v>1001</v>
      </c>
      <c r="K104" s="44">
        <f>Revenue[[#This Row],[2019
 Total Budget]]-Revenue[[#This Row],[Budget Adjustments]]</f>
        <v>-473841</v>
      </c>
      <c r="L104" s="42"/>
      <c r="M104" s="12">
        <v>-473841</v>
      </c>
      <c r="N104" s="12">
        <v>0</v>
      </c>
      <c r="O104" s="22">
        <f>IF(Revenue[[#This Row],[2019
 Total Budget]]=0,"",Revenue[[#This Row],[2019
 YTD Activity
 Through March]]/Revenue[[#This Row],[2019
 Total Budget]])</f>
        <v>0</v>
      </c>
      <c r="P104" s="12">
        <v>0</v>
      </c>
      <c r="Q104" s="12">
        <v>-418272.25</v>
      </c>
      <c r="R104" s="12">
        <v>-80087.350000000006</v>
      </c>
      <c r="S104" s="22">
        <f>IF(Revenue[[#This Row],[2018
 Total Activity]]=0,"",Revenue[[#This Row],[2018
 YTD Activity
 Through March]]/Revenue[[#This Row],[2018
 Total Activity]])</f>
        <v>0.19147182247925845</v>
      </c>
      <c r="T104" s="12">
        <v>-501221.76</v>
      </c>
      <c r="U104" s="12">
        <v>-106028.68</v>
      </c>
      <c r="V104" s="22">
        <f>IF(Revenue[[#This Row],[2017
 Total Activity]]=0,"",Revenue[[#This Row],[2017
 YTD Activity
 Through March]]/Revenue[[#This Row],[2017
 Total Activity]])</f>
        <v>0.21154045666333399</v>
      </c>
      <c r="W104" s="4" t="s">
        <v>16</v>
      </c>
      <c r="X104" s="4" t="s">
        <v>16</v>
      </c>
    </row>
    <row r="105" spans="1:24" ht="11.1" customHeight="1" x14ac:dyDescent="0.2">
      <c r="A105" s="3" t="s">
        <v>1086</v>
      </c>
      <c r="B105" s="3" t="s">
        <v>1098</v>
      </c>
      <c r="C105" s="3" t="s">
        <v>1099</v>
      </c>
      <c r="D105" s="3" t="s">
        <v>20</v>
      </c>
      <c r="E105" s="3" t="s">
        <v>21</v>
      </c>
      <c r="F105" s="3" t="s">
        <v>195</v>
      </c>
      <c r="G105" s="3" t="s">
        <v>42</v>
      </c>
      <c r="H105" s="3" t="s">
        <v>1100</v>
      </c>
      <c r="I105" s="3" t="s">
        <v>1000</v>
      </c>
      <c r="J105" s="3" t="s">
        <v>1001</v>
      </c>
      <c r="K105" s="44">
        <f>Revenue[[#This Row],[2019
 Total Budget]]-Revenue[[#This Row],[Budget Adjustments]]</f>
        <v>-8000</v>
      </c>
      <c r="L105" s="42"/>
      <c r="M105" s="12">
        <v>-8000</v>
      </c>
      <c r="N105" s="12">
        <v>-1137</v>
      </c>
      <c r="O105" s="22">
        <f>IF(Revenue[[#This Row],[2019
 Total Budget]]=0,"",Revenue[[#This Row],[2019
 YTD Activity
 Through March]]/Revenue[[#This Row],[2019
 Total Budget]])</f>
        <v>0.142125</v>
      </c>
      <c r="P105" s="12">
        <v>0</v>
      </c>
      <c r="Q105" s="12">
        <v>-4012.2</v>
      </c>
      <c r="R105" s="12">
        <v>-896.4</v>
      </c>
      <c r="S105" s="22">
        <f>IF(Revenue[[#This Row],[2018
 Total Activity]]=0,"",Revenue[[#This Row],[2018
 YTD Activity
 Through March]]/Revenue[[#This Row],[2018
 Total Activity]])</f>
        <v>0.2234185733512786</v>
      </c>
      <c r="T105" s="12">
        <v>-4144.8</v>
      </c>
      <c r="U105" s="12">
        <v>-887.4</v>
      </c>
      <c r="V105" s="22">
        <f>IF(Revenue[[#This Row],[2017
 Total Activity]]=0,"",Revenue[[#This Row],[2017
 YTD Activity
 Through March]]/Revenue[[#This Row],[2017
 Total Activity]])</f>
        <v>0.21409959467284306</v>
      </c>
      <c r="W105" s="4" t="s">
        <v>16</v>
      </c>
      <c r="X105" s="4" t="s">
        <v>16</v>
      </c>
    </row>
    <row r="106" spans="1:24" ht="11.1" customHeight="1" x14ac:dyDescent="0.2">
      <c r="A106" s="3" t="s">
        <v>1086</v>
      </c>
      <c r="B106" s="3" t="s">
        <v>1101</v>
      </c>
      <c r="C106" s="3" t="s">
        <v>1102</v>
      </c>
      <c r="D106" s="3" t="s">
        <v>20</v>
      </c>
      <c r="E106" s="3" t="s">
        <v>21</v>
      </c>
      <c r="F106" s="3" t="s">
        <v>195</v>
      </c>
      <c r="G106" s="3" t="s">
        <v>42</v>
      </c>
      <c r="H106" s="3" t="s">
        <v>1103</v>
      </c>
      <c r="I106" s="3" t="s">
        <v>1000</v>
      </c>
      <c r="J106" s="3" t="s">
        <v>1001</v>
      </c>
      <c r="K106" s="44">
        <f>Revenue[[#This Row],[2019
 Total Budget]]-Revenue[[#This Row],[Budget Adjustments]]</f>
        <v>-320020</v>
      </c>
      <c r="L106" s="42"/>
      <c r="M106" s="12">
        <v>-320020</v>
      </c>
      <c r="N106" s="12">
        <v>-116902.55</v>
      </c>
      <c r="O106" s="22">
        <f>IF(Revenue[[#This Row],[2019
 Total Budget]]=0,"",Revenue[[#This Row],[2019
 YTD Activity
 Through March]]/Revenue[[#This Row],[2019
 Total Budget]])</f>
        <v>0.36529763764764706</v>
      </c>
      <c r="P106" s="12">
        <v>0</v>
      </c>
      <c r="Q106" s="12">
        <v>-312215</v>
      </c>
      <c r="R106" s="12">
        <v>-155744.82</v>
      </c>
      <c r="S106" s="22">
        <f>IF(Revenue[[#This Row],[2018
 Total Activity]]=0,"",Revenue[[#This Row],[2018
 YTD Activity
 Through March]]/Revenue[[#This Row],[2018
 Total Activity]])</f>
        <v>0.49883836458850472</v>
      </c>
      <c r="T106" s="12">
        <v>-304600</v>
      </c>
      <c r="U106" s="12">
        <v>-136504.04</v>
      </c>
      <c r="V106" s="22">
        <f>IF(Revenue[[#This Row],[2017
 Total Activity]]=0,"",Revenue[[#This Row],[2017
 YTD Activity
 Through March]]/Revenue[[#This Row],[2017
 Total Activity]])</f>
        <v>0.44814195666447804</v>
      </c>
      <c r="W106" s="4" t="s">
        <v>16</v>
      </c>
      <c r="X106" s="4" t="s">
        <v>16</v>
      </c>
    </row>
    <row r="107" spans="1:24" ht="11.1" customHeight="1" x14ac:dyDescent="0.2">
      <c r="A107" s="3" t="s">
        <v>1086</v>
      </c>
      <c r="B107" s="3" t="s">
        <v>1104</v>
      </c>
      <c r="C107" s="3" t="s">
        <v>1105</v>
      </c>
      <c r="D107" s="3" t="s">
        <v>20</v>
      </c>
      <c r="E107" s="3" t="s">
        <v>21</v>
      </c>
      <c r="F107" s="3" t="s">
        <v>195</v>
      </c>
      <c r="G107" s="3" t="s">
        <v>42</v>
      </c>
      <c r="H107" s="3" t="s">
        <v>1106</v>
      </c>
      <c r="I107" s="3" t="s">
        <v>1000</v>
      </c>
      <c r="J107" s="3" t="s">
        <v>1001</v>
      </c>
      <c r="K107" s="44">
        <f>Revenue[[#This Row],[2019
 Total Budget]]-Revenue[[#This Row],[Budget Adjustments]]</f>
        <v>0</v>
      </c>
      <c r="L107" s="42"/>
      <c r="M107" s="12">
        <v>0</v>
      </c>
      <c r="N107" s="12">
        <v>-731.88</v>
      </c>
      <c r="O107" s="22" t="str">
        <f>IF(Revenue[[#This Row],[2019
 Total Budget]]=0,"",Revenue[[#This Row],[2019
 YTD Activity
 Through March]]/Revenue[[#This Row],[2019
 Total Budget]])</f>
        <v/>
      </c>
      <c r="P107" s="12">
        <v>0</v>
      </c>
      <c r="Q107" s="12">
        <v>-3143.53</v>
      </c>
      <c r="R107" s="12">
        <v>-1060.32</v>
      </c>
      <c r="S107" s="22">
        <f>IF(Revenue[[#This Row],[2018
 Total Activity]]=0,"",Revenue[[#This Row],[2018
 YTD Activity
 Through March]]/Revenue[[#This Row],[2018
 Total Activity]])</f>
        <v>0.33730233209162941</v>
      </c>
      <c r="T107" s="12">
        <v>-1069.25</v>
      </c>
      <c r="U107" s="12">
        <v>-211.31</v>
      </c>
      <c r="V107" s="22">
        <f>IF(Revenue[[#This Row],[2017
 Total Activity]]=0,"",Revenue[[#This Row],[2017
 YTD Activity
 Through March]]/Revenue[[#This Row],[2017
 Total Activity]])</f>
        <v>0.19762450315641805</v>
      </c>
      <c r="W107" s="4" t="s">
        <v>16</v>
      </c>
      <c r="X107" s="4" t="s">
        <v>16</v>
      </c>
    </row>
    <row r="108" spans="1:24" ht="11.1" customHeight="1" x14ac:dyDescent="0.2">
      <c r="A108" s="3" t="s">
        <v>1086</v>
      </c>
      <c r="B108" s="3" t="s">
        <v>1107</v>
      </c>
      <c r="C108" s="3" t="s">
        <v>1108</v>
      </c>
      <c r="D108" s="3" t="s">
        <v>20</v>
      </c>
      <c r="E108" s="3" t="s">
        <v>21</v>
      </c>
      <c r="F108" s="3" t="s">
        <v>195</v>
      </c>
      <c r="G108" s="3" t="s">
        <v>42</v>
      </c>
      <c r="H108" s="3" t="s">
        <v>1109</v>
      </c>
      <c r="I108" s="3" t="s">
        <v>1000</v>
      </c>
      <c r="J108" s="3" t="s">
        <v>1001</v>
      </c>
      <c r="K108" s="44">
        <f>Revenue[[#This Row],[2019
 Total Budget]]-Revenue[[#This Row],[Budget Adjustments]]</f>
        <v>0</v>
      </c>
      <c r="L108" s="42"/>
      <c r="M108" s="12">
        <v>0</v>
      </c>
      <c r="N108" s="12">
        <v>0</v>
      </c>
      <c r="O108" s="22" t="str">
        <f>IF(Revenue[[#This Row],[2019
 Total Budget]]=0,"",Revenue[[#This Row],[2019
 YTD Activity
 Through March]]/Revenue[[#This Row],[2019
 Total Budget]])</f>
        <v/>
      </c>
      <c r="P108" s="12">
        <v>0</v>
      </c>
      <c r="Q108" s="12">
        <v>0</v>
      </c>
      <c r="R108" s="12">
        <v>0</v>
      </c>
      <c r="S108" s="22" t="str">
        <f>IF(Revenue[[#This Row],[2018
 Total Activity]]=0,"",Revenue[[#This Row],[2018
 YTD Activity
 Through March]]/Revenue[[#This Row],[2018
 Total Activity]])</f>
        <v/>
      </c>
      <c r="T108" s="12">
        <v>0</v>
      </c>
      <c r="U108" s="12">
        <v>0</v>
      </c>
      <c r="V108" s="22" t="str">
        <f>IF(Revenue[[#This Row],[2017
 Total Activity]]=0,"",Revenue[[#This Row],[2017
 YTD Activity
 Through March]]/Revenue[[#This Row],[2017
 Total Activity]])</f>
        <v/>
      </c>
      <c r="W108" s="4" t="s">
        <v>16</v>
      </c>
      <c r="X108" s="4" t="s">
        <v>16</v>
      </c>
    </row>
    <row r="109" spans="1:24" ht="11.1" customHeight="1" x14ac:dyDescent="0.2">
      <c r="A109" s="3" t="s">
        <v>1086</v>
      </c>
      <c r="B109" s="3" t="s">
        <v>1110</v>
      </c>
      <c r="C109" s="3" t="s">
        <v>1111</v>
      </c>
      <c r="D109" s="3" t="s">
        <v>20</v>
      </c>
      <c r="E109" s="3" t="s">
        <v>21</v>
      </c>
      <c r="F109" s="3" t="s">
        <v>195</v>
      </c>
      <c r="G109" s="3" t="s">
        <v>42</v>
      </c>
      <c r="H109" s="3" t="s">
        <v>190</v>
      </c>
      <c r="I109" s="3" t="s">
        <v>1002</v>
      </c>
      <c r="J109" s="3" t="s">
        <v>1003</v>
      </c>
      <c r="K109" s="44">
        <f>Revenue[[#This Row],[2019
 Total Budget]]-Revenue[[#This Row],[Budget Adjustments]]</f>
        <v>-750</v>
      </c>
      <c r="L109" s="42"/>
      <c r="M109" s="12">
        <v>-750</v>
      </c>
      <c r="N109" s="12">
        <v>-70</v>
      </c>
      <c r="O109" s="22">
        <f>IF(Revenue[[#This Row],[2019
 Total Budget]]=0,"",Revenue[[#This Row],[2019
 YTD Activity
 Through March]]/Revenue[[#This Row],[2019
 Total Budget]])</f>
        <v>9.3333333333333338E-2</v>
      </c>
      <c r="P109" s="12">
        <v>0</v>
      </c>
      <c r="Q109" s="12">
        <v>-3314</v>
      </c>
      <c r="R109" s="12">
        <v>0</v>
      </c>
      <c r="S109" s="22">
        <f>IF(Revenue[[#This Row],[2018
 Total Activity]]=0,"",Revenue[[#This Row],[2018
 YTD Activity
 Through March]]/Revenue[[#This Row],[2018
 Total Activity]])</f>
        <v>0</v>
      </c>
      <c r="T109" s="12">
        <v>-700</v>
      </c>
      <c r="U109" s="12">
        <v>-70</v>
      </c>
      <c r="V109" s="22">
        <f>IF(Revenue[[#This Row],[2017
 Total Activity]]=0,"",Revenue[[#This Row],[2017
 YTD Activity
 Through March]]/Revenue[[#This Row],[2017
 Total Activity]])</f>
        <v>0.1</v>
      </c>
      <c r="W109" s="4" t="s">
        <v>16</v>
      </c>
      <c r="X109" s="4" t="s">
        <v>16</v>
      </c>
    </row>
    <row r="110" spans="1:24" ht="11.1" customHeight="1" x14ac:dyDescent="0.2">
      <c r="A110" s="3" t="s">
        <v>1086</v>
      </c>
      <c r="B110" s="3" t="s">
        <v>1112</v>
      </c>
      <c r="C110" s="3" t="s">
        <v>241</v>
      </c>
      <c r="D110" s="3" t="s">
        <v>20</v>
      </c>
      <c r="E110" s="3" t="s">
        <v>21</v>
      </c>
      <c r="F110" s="3" t="s">
        <v>214</v>
      </c>
      <c r="G110" s="3" t="s">
        <v>242</v>
      </c>
      <c r="H110" s="3" t="s">
        <v>243</v>
      </c>
      <c r="I110" s="3" t="s">
        <v>1020</v>
      </c>
      <c r="J110" s="3" t="s">
        <v>1021</v>
      </c>
      <c r="K110" s="44">
        <f>Revenue[[#This Row],[2019
 Total Budget]]-Revenue[[#This Row],[Budget Adjustments]]</f>
        <v>-16000</v>
      </c>
      <c r="L110" s="42"/>
      <c r="M110" s="12">
        <v>-16000</v>
      </c>
      <c r="N110" s="12">
        <v>-2581.63</v>
      </c>
      <c r="O110" s="22">
        <f>IF(Revenue[[#This Row],[2019
 Total Budget]]=0,"",Revenue[[#This Row],[2019
 YTD Activity
 Through March]]/Revenue[[#This Row],[2019
 Total Budget]])</f>
        <v>0.16135187500000001</v>
      </c>
      <c r="P110" s="12">
        <v>0</v>
      </c>
      <c r="Q110" s="12">
        <v>-10017.89</v>
      </c>
      <c r="R110" s="12">
        <v>-477.09</v>
      </c>
      <c r="S110" s="22">
        <f>IF(Revenue[[#This Row],[2018
 Total Activity]]=0,"",Revenue[[#This Row],[2018
 YTD Activity
 Through March]]/Revenue[[#This Row],[2018
 Total Activity]])</f>
        <v>4.7623801019975265E-2</v>
      </c>
      <c r="T110" s="12">
        <v>-1391.47</v>
      </c>
      <c r="U110" s="12">
        <v>-308.77</v>
      </c>
      <c r="V110" s="22">
        <f>IF(Revenue[[#This Row],[2017
 Total Activity]]=0,"",Revenue[[#This Row],[2017
 YTD Activity
 Through March]]/Revenue[[#This Row],[2017
 Total Activity]])</f>
        <v>0.22190201729106626</v>
      </c>
      <c r="W110" s="4" t="s">
        <v>16</v>
      </c>
      <c r="X110" s="4" t="s">
        <v>16</v>
      </c>
    </row>
    <row r="111" spans="1:24" ht="11.1" customHeight="1" x14ac:dyDescent="0.2">
      <c r="A111" s="3" t="s">
        <v>1086</v>
      </c>
      <c r="B111" s="3" t="s">
        <v>1113</v>
      </c>
      <c r="C111" s="3" t="s">
        <v>1114</v>
      </c>
      <c r="D111" s="3" t="s">
        <v>20</v>
      </c>
      <c r="E111" s="3" t="s">
        <v>21</v>
      </c>
      <c r="F111" s="3" t="s">
        <v>214</v>
      </c>
      <c r="G111" s="3" t="s">
        <v>249</v>
      </c>
      <c r="H111" s="3" t="s">
        <v>1115</v>
      </c>
      <c r="I111" s="16" t="s">
        <v>1517</v>
      </c>
      <c r="J111" s="16" t="s">
        <v>1515</v>
      </c>
      <c r="K111" s="45">
        <f>Revenue[[#This Row],[2019
 Total Budget]]-Revenue[[#This Row],[Budget Adjustments]]</f>
        <v>0</v>
      </c>
      <c r="L111" s="43"/>
      <c r="M111" s="12">
        <v>0</v>
      </c>
      <c r="N111" s="12">
        <v>0</v>
      </c>
      <c r="O111" s="22" t="str">
        <f>IF(Revenue[[#This Row],[2019
 Total Budget]]=0,"",Revenue[[#This Row],[2019
 YTD Activity
 Through March]]/Revenue[[#This Row],[2019
 Total Budget]])</f>
        <v/>
      </c>
      <c r="P111" s="12">
        <v>0</v>
      </c>
      <c r="Q111" s="12">
        <v>0</v>
      </c>
      <c r="R111" s="12">
        <v>0</v>
      </c>
      <c r="S111" s="22" t="str">
        <f>IF(Revenue[[#This Row],[2018
 Total Activity]]=0,"",Revenue[[#This Row],[2018
 YTD Activity
 Through March]]/Revenue[[#This Row],[2018
 Total Activity]])</f>
        <v/>
      </c>
      <c r="T111" s="12">
        <v>0</v>
      </c>
      <c r="U111" s="12">
        <v>0</v>
      </c>
      <c r="V111" s="22" t="str">
        <f>IF(Revenue[[#This Row],[2017
 Total Activity]]=0,"",Revenue[[#This Row],[2017
 YTD Activity
 Through March]]/Revenue[[#This Row],[2017
 Total Activity]])</f>
        <v/>
      </c>
      <c r="W111" s="4" t="s">
        <v>16</v>
      </c>
      <c r="X111" s="4" t="s">
        <v>16</v>
      </c>
    </row>
    <row r="112" spans="1:24" ht="11.1" customHeight="1" x14ac:dyDescent="0.2">
      <c r="A112" s="3" t="s">
        <v>1086</v>
      </c>
      <c r="B112" s="3" t="s">
        <v>1116</v>
      </c>
      <c r="C112" s="3" t="s">
        <v>252</v>
      </c>
      <c r="D112" s="3" t="s">
        <v>20</v>
      </c>
      <c r="E112" s="3" t="s">
        <v>21</v>
      </c>
      <c r="F112" s="3" t="s">
        <v>214</v>
      </c>
      <c r="G112" s="3" t="s">
        <v>249</v>
      </c>
      <c r="H112" s="3" t="s">
        <v>253</v>
      </c>
      <c r="I112" s="16" t="s">
        <v>1517</v>
      </c>
      <c r="J112" s="16" t="s">
        <v>1516</v>
      </c>
      <c r="K112" s="45">
        <f>Revenue[[#This Row],[2019
 Total Budget]]-Revenue[[#This Row],[Budget Adjustments]]</f>
        <v>0</v>
      </c>
      <c r="L112" s="43"/>
      <c r="M112" s="12">
        <v>0</v>
      </c>
      <c r="N112" s="12">
        <v>0</v>
      </c>
      <c r="O112" s="22" t="str">
        <f>IF(Revenue[[#This Row],[2019
 Total Budget]]=0,"",Revenue[[#This Row],[2019
 YTD Activity
 Through March]]/Revenue[[#This Row],[2019
 Total Budget]])</f>
        <v/>
      </c>
      <c r="P112" s="12">
        <v>0</v>
      </c>
      <c r="Q112" s="12">
        <v>-348.24</v>
      </c>
      <c r="R112" s="12">
        <v>0</v>
      </c>
      <c r="S112" s="22">
        <f>IF(Revenue[[#This Row],[2018
 Total Activity]]=0,"",Revenue[[#This Row],[2018
 YTD Activity
 Through March]]/Revenue[[#This Row],[2018
 Total Activity]])</f>
        <v>0</v>
      </c>
      <c r="T112" s="12">
        <v>0</v>
      </c>
      <c r="U112" s="12">
        <v>0</v>
      </c>
      <c r="V112" s="22" t="str">
        <f>IF(Revenue[[#This Row],[2017
 Total Activity]]=0,"",Revenue[[#This Row],[2017
 YTD Activity
 Through March]]/Revenue[[#This Row],[2017
 Total Activity]])</f>
        <v/>
      </c>
      <c r="W112" s="4" t="s">
        <v>16</v>
      </c>
      <c r="X112" s="4" t="s">
        <v>16</v>
      </c>
    </row>
    <row r="113" spans="1:24" ht="11.1" customHeight="1" x14ac:dyDescent="0.2">
      <c r="A113" s="3" t="s">
        <v>1086</v>
      </c>
      <c r="B113" s="3" t="s">
        <v>1117</v>
      </c>
      <c r="C113" s="3" t="s">
        <v>1079</v>
      </c>
      <c r="D113" s="3" t="s">
        <v>20</v>
      </c>
      <c r="E113" s="3" t="s">
        <v>21</v>
      </c>
      <c r="F113" s="3" t="s">
        <v>214</v>
      </c>
      <c r="G113" s="3" t="s">
        <v>259</v>
      </c>
      <c r="H113" s="3" t="s">
        <v>260</v>
      </c>
      <c r="I113" s="16" t="s">
        <v>1518</v>
      </c>
      <c r="J113" s="3" t="s">
        <v>1004</v>
      </c>
      <c r="K113" s="44">
        <f>Revenue[[#This Row],[2019
 Total Budget]]-Revenue[[#This Row],[Budget Adjustments]]</f>
        <v>0</v>
      </c>
      <c r="L113" s="42"/>
      <c r="M113" s="12">
        <v>0</v>
      </c>
      <c r="N113" s="12">
        <v>0</v>
      </c>
      <c r="O113" s="22" t="str">
        <f>IF(Revenue[[#This Row],[2019
 Total Budget]]=0,"",Revenue[[#This Row],[2019
 YTD Activity
 Through March]]/Revenue[[#This Row],[2019
 Total Budget]])</f>
        <v/>
      </c>
      <c r="P113" s="12">
        <v>0</v>
      </c>
      <c r="Q113" s="12">
        <v>0</v>
      </c>
      <c r="R113" s="12">
        <v>0</v>
      </c>
      <c r="S113" s="22" t="str">
        <f>IF(Revenue[[#This Row],[2018
 Total Activity]]=0,"",Revenue[[#This Row],[2018
 YTD Activity
 Through March]]/Revenue[[#This Row],[2018
 Total Activity]])</f>
        <v/>
      </c>
      <c r="T113" s="12">
        <v>0</v>
      </c>
      <c r="U113" s="12">
        <v>0</v>
      </c>
      <c r="V113" s="22" t="str">
        <f>IF(Revenue[[#This Row],[2017
 Total Activity]]=0,"",Revenue[[#This Row],[2017
 YTD Activity
 Through March]]/Revenue[[#This Row],[2017
 Total Activity]])</f>
        <v/>
      </c>
      <c r="W113" s="4" t="s">
        <v>16</v>
      </c>
      <c r="X113" s="4" t="s">
        <v>16</v>
      </c>
    </row>
    <row r="114" spans="1:24" ht="11.1" customHeight="1" x14ac:dyDescent="0.2">
      <c r="A114" s="3" t="s">
        <v>1086</v>
      </c>
      <c r="B114" s="3" t="s">
        <v>1118</v>
      </c>
      <c r="C114" s="3" t="s">
        <v>264</v>
      </c>
      <c r="D114" s="3" t="s">
        <v>20</v>
      </c>
      <c r="E114" s="3" t="s">
        <v>21</v>
      </c>
      <c r="F114" s="3" t="s">
        <v>214</v>
      </c>
      <c r="G114" s="3" t="s">
        <v>259</v>
      </c>
      <c r="H114" s="3" t="s">
        <v>165</v>
      </c>
      <c r="I114" s="16" t="s">
        <v>1518</v>
      </c>
      <c r="J114" s="3" t="s">
        <v>1004</v>
      </c>
      <c r="K114" s="44">
        <f>Revenue[[#This Row],[2019
 Total Budget]]-Revenue[[#This Row],[Budget Adjustments]]</f>
        <v>-500</v>
      </c>
      <c r="L114" s="42"/>
      <c r="M114" s="12">
        <v>-500</v>
      </c>
      <c r="N114" s="12">
        <v>0</v>
      </c>
      <c r="O114" s="22">
        <f>IF(Revenue[[#This Row],[2019
 Total Budget]]=0,"",Revenue[[#This Row],[2019
 YTD Activity
 Through March]]/Revenue[[#This Row],[2019
 Total Budget]])</f>
        <v>0</v>
      </c>
      <c r="P114" s="12">
        <v>0</v>
      </c>
      <c r="Q114" s="12">
        <v>-4540.92</v>
      </c>
      <c r="R114" s="12">
        <v>0</v>
      </c>
      <c r="S114" s="22">
        <f>IF(Revenue[[#This Row],[2018
 Total Activity]]=0,"",Revenue[[#This Row],[2018
 YTD Activity
 Through March]]/Revenue[[#This Row],[2018
 Total Activity]])</f>
        <v>0</v>
      </c>
      <c r="T114" s="12">
        <v>-525</v>
      </c>
      <c r="U114" s="12">
        <v>0</v>
      </c>
      <c r="V114" s="22">
        <f>IF(Revenue[[#This Row],[2017
 Total Activity]]=0,"",Revenue[[#This Row],[2017
 YTD Activity
 Through March]]/Revenue[[#This Row],[2017
 Total Activity]])</f>
        <v>0</v>
      </c>
      <c r="W114" s="4" t="s">
        <v>16</v>
      </c>
      <c r="X114" s="4" t="s">
        <v>16</v>
      </c>
    </row>
    <row r="115" spans="1:24" ht="11.1" customHeight="1" x14ac:dyDescent="0.2">
      <c r="A115" s="3" t="s">
        <v>1086</v>
      </c>
      <c r="B115" s="3" t="s">
        <v>1119</v>
      </c>
      <c r="C115" s="3" t="s">
        <v>1082</v>
      </c>
      <c r="D115" s="3" t="s">
        <v>20</v>
      </c>
      <c r="E115" s="3" t="s">
        <v>21</v>
      </c>
      <c r="F115" s="3" t="s">
        <v>214</v>
      </c>
      <c r="G115" s="3" t="s">
        <v>274</v>
      </c>
      <c r="H115" s="3" t="s">
        <v>275</v>
      </c>
      <c r="I115" s="3" t="s">
        <v>1022</v>
      </c>
      <c r="J115" s="16" t="s">
        <v>1521</v>
      </c>
      <c r="K115" s="45">
        <f>Revenue[[#This Row],[2019
 Total Budget]]-Revenue[[#This Row],[Budget Adjustments]]</f>
        <v>-1139711</v>
      </c>
      <c r="L115" s="43">
        <v>-93518.9</v>
      </c>
      <c r="M115" s="12">
        <f>-1139711-93518.9</f>
        <v>-1233229.8999999999</v>
      </c>
      <c r="N115" s="12">
        <v>0</v>
      </c>
      <c r="O115" s="22">
        <f>IF(Revenue[[#This Row],[2019
 Total Budget]]=0,"",Revenue[[#This Row],[2019
 YTD Activity
 Through March]]/Revenue[[#This Row],[2019
 Total Budget]])</f>
        <v>0</v>
      </c>
      <c r="P115" s="12">
        <v>0</v>
      </c>
      <c r="Q115" s="12">
        <v>-546314.85</v>
      </c>
      <c r="R115" s="12">
        <v>-16872</v>
      </c>
      <c r="S115" s="22">
        <f>IF(Revenue[[#This Row],[2018
 Total Activity]]=0,"",Revenue[[#This Row],[2018
 YTD Activity
 Through March]]/Revenue[[#This Row],[2018
 Total Activity]])</f>
        <v>3.0883290102767663E-2</v>
      </c>
      <c r="T115" s="12">
        <v>-1066218.51</v>
      </c>
      <c r="U115" s="12">
        <v>0</v>
      </c>
      <c r="V115" s="22">
        <f>IF(Revenue[[#This Row],[2017
 Total Activity]]=0,"",Revenue[[#This Row],[2017
 YTD Activity
 Through March]]/Revenue[[#This Row],[2017
 Total Activity]])</f>
        <v>0</v>
      </c>
      <c r="W115" s="4" t="s">
        <v>16</v>
      </c>
      <c r="X115" s="4" t="s">
        <v>16</v>
      </c>
    </row>
    <row r="116" spans="1:24" ht="11.1" customHeight="1" x14ac:dyDescent="0.2">
      <c r="A116" s="3" t="s">
        <v>1086</v>
      </c>
      <c r="B116" s="3" t="s">
        <v>1120</v>
      </c>
      <c r="C116" s="3" t="s">
        <v>1084</v>
      </c>
      <c r="D116" s="3" t="s">
        <v>20</v>
      </c>
      <c r="E116" s="3" t="s">
        <v>21</v>
      </c>
      <c r="F116" s="3" t="s">
        <v>214</v>
      </c>
      <c r="G116" s="3" t="s">
        <v>274</v>
      </c>
      <c r="H116" s="3" t="s">
        <v>1085</v>
      </c>
      <c r="I116" s="3" t="s">
        <v>1022</v>
      </c>
      <c r="J116" s="16" t="s">
        <v>1521</v>
      </c>
      <c r="K116" s="45">
        <f>Revenue[[#This Row],[2019
 Total Budget]]-Revenue[[#This Row],[Budget Adjustments]]</f>
        <v>0</v>
      </c>
      <c r="L116" s="43"/>
      <c r="M116" s="12">
        <v>0</v>
      </c>
      <c r="N116" s="12">
        <v>0</v>
      </c>
      <c r="O116" s="22" t="str">
        <f>IF(Revenue[[#This Row],[2019
 Total Budget]]=0,"",Revenue[[#This Row],[2019
 YTD Activity
 Through March]]/Revenue[[#This Row],[2019
 Total Budget]])</f>
        <v/>
      </c>
      <c r="P116" s="12">
        <v>0</v>
      </c>
      <c r="Q116" s="12">
        <v>-27368.31</v>
      </c>
      <c r="R116" s="12">
        <v>0</v>
      </c>
      <c r="S116" s="22">
        <f>IF(Revenue[[#This Row],[2018
 Total Activity]]=0,"",Revenue[[#This Row],[2018
 YTD Activity
 Through March]]/Revenue[[#This Row],[2018
 Total Activity]])</f>
        <v>0</v>
      </c>
      <c r="T116" s="12">
        <v>-37657</v>
      </c>
      <c r="U116" s="12">
        <v>0</v>
      </c>
      <c r="V116" s="22">
        <f>IF(Revenue[[#This Row],[2017
 Total Activity]]=0,"",Revenue[[#This Row],[2017
 YTD Activity
 Through March]]/Revenue[[#This Row],[2017
 Total Activity]])</f>
        <v>0</v>
      </c>
      <c r="W116" s="4" t="s">
        <v>16</v>
      </c>
      <c r="X116" s="4" t="s">
        <v>16</v>
      </c>
    </row>
    <row r="118" spans="1:24" x14ac:dyDescent="0.2">
      <c r="J118">
        <v>100</v>
      </c>
      <c r="K118" s="13">
        <f>SUMIF($A:$A,$J118,K:K)</f>
        <v>-14583069</v>
      </c>
      <c r="L118" s="13">
        <f t="shared" ref="L118:U120" si="0">SUMIF($A:$A,$J118,L:L)</f>
        <v>-56592.5</v>
      </c>
      <c r="M118" s="13">
        <f t="shared" si="0"/>
        <v>-14639661.5</v>
      </c>
      <c r="N118" s="13">
        <f t="shared" si="0"/>
        <v>-2124305.59</v>
      </c>
      <c r="Q118" s="13">
        <f t="shared" si="0"/>
        <v>-14262444.470000001</v>
      </c>
      <c r="R118" s="13">
        <f t="shared" si="0"/>
        <v>-2061275.72</v>
      </c>
      <c r="T118" s="13">
        <f t="shared" si="0"/>
        <v>-13809296.620000003</v>
      </c>
      <c r="U118" s="13">
        <f t="shared" si="0"/>
        <v>-1947678.91</v>
      </c>
    </row>
    <row r="119" spans="1:24" x14ac:dyDescent="0.2">
      <c r="J119">
        <v>200</v>
      </c>
      <c r="K119" s="13">
        <f>SUMIF($A:$A,$J119,K:K)</f>
        <v>-4394907</v>
      </c>
      <c r="L119" s="13">
        <f t="shared" si="0"/>
        <v>-245666.45</v>
      </c>
      <c r="M119" s="13">
        <f t="shared" si="0"/>
        <v>-4640573.45</v>
      </c>
      <c r="N119" s="13">
        <f t="shared" si="0"/>
        <v>-689972.45000000007</v>
      </c>
      <c r="Q119" s="13">
        <f t="shared" si="0"/>
        <v>-3997269.9399999995</v>
      </c>
      <c r="R119" s="13">
        <f t="shared" si="0"/>
        <v>-835539.31</v>
      </c>
      <c r="T119" s="13">
        <f t="shared" si="0"/>
        <v>-3544258.71</v>
      </c>
      <c r="U119" s="13">
        <f t="shared" si="0"/>
        <v>-633798.40000000002</v>
      </c>
    </row>
    <row r="120" spans="1:24" x14ac:dyDescent="0.2">
      <c r="J120">
        <v>300</v>
      </c>
      <c r="K120" s="13">
        <f>SUMIF($A:$A,$J120,K:K)</f>
        <v>-3396602</v>
      </c>
      <c r="L120" s="13">
        <f t="shared" si="0"/>
        <v>-93518.9</v>
      </c>
      <c r="M120" s="13">
        <f t="shared" si="0"/>
        <v>-3490120.9</v>
      </c>
      <c r="N120" s="13">
        <f t="shared" si="0"/>
        <v>-467649.09</v>
      </c>
      <c r="Q120" s="13">
        <f t="shared" si="0"/>
        <v>-2785760.96</v>
      </c>
      <c r="R120" s="13">
        <f t="shared" si="0"/>
        <v>-612086.12999999989</v>
      </c>
      <c r="T120" s="13">
        <f t="shared" si="0"/>
        <v>-3403430.16</v>
      </c>
      <c r="U120" s="13">
        <f t="shared" si="0"/>
        <v>-590524.96000000008</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1st Qtr Total Chart</vt:lpstr>
      <vt:lpstr>1st Qtr Revenue Chart</vt:lpstr>
      <vt:lpstr>1st Qtr Revenue </vt:lpstr>
      <vt:lpstr>1st QtrExpenditures Chart</vt:lpstr>
      <vt:lpstr>1st Qtr Expenditures</vt:lpstr>
      <vt:lpstr>Chart Exp</vt:lpstr>
      <vt:lpstr>RevenueChart</vt:lpstr>
      <vt:lpstr>RevenuePIVOT</vt:lpstr>
      <vt:lpstr>Revenue</vt:lpstr>
      <vt:lpstr>PIVOT Exp</vt:lpstr>
      <vt:lpstr>Expenditures</vt:lpstr>
      <vt:lpstr>Sheet4</vt:lpstr>
      <vt:lpstr>Reveue (2)</vt:lpstr>
      <vt:lpstr>Expenditures (2)</vt:lpstr>
      <vt:lpstr>1st Qtr Revenue Chart (2)</vt:lpstr>
    </vt:vector>
  </TitlesOfParts>
  <Company>Stimulsoft Reports 2013.1.1600 from 2 April 2013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dc:title>
  <dc:subject>Report</dc:subject>
  <dc:creator>Nancy Abdallah</dc:creator>
  <dc:description/>
  <cp:lastModifiedBy>Nancy Abdallah</cp:lastModifiedBy>
  <cp:lastPrinted>2019-04-29T03:58:57Z</cp:lastPrinted>
  <dcterms:created xsi:type="dcterms:W3CDTF">2019-04-09T18:01:45Z</dcterms:created>
  <dcterms:modified xsi:type="dcterms:W3CDTF">2019-04-30T15:07:52Z</dcterms:modified>
</cp:coreProperties>
</file>